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RACTICE MANAGER\1. PW\Private\2025-26\Complaints &amp; Compliments\FFT\"/>
    </mc:Choice>
  </mc:AlternateContent>
  <xr:revisionPtr revIDLastSave="0" documentId="13_ncr:1_{4E455A7C-B3F4-4CBD-911D-19EDDF39925E}" xr6:coauthVersionLast="47" xr6:coauthVersionMax="47" xr10:uidLastSave="{00000000-0000-0000-0000-000000000000}"/>
  <bookViews>
    <workbookView xWindow="38290" yWindow="-110" windowWidth="19420" windowHeight="10300" activeTab="4" xr2:uid="{8922CD03-1347-4376-AD8C-C1DECD95BE85}"/>
  </bookViews>
  <sheets>
    <sheet name="All Years" sheetId="1" r:id="rId1"/>
    <sheet name="Graphs" sheetId="5" r:id="rId2"/>
    <sheet name="2023-24" sheetId="2" r:id="rId3"/>
    <sheet name="2024-25" sheetId="3" r:id="rId4"/>
    <sheet name="2025-26" sheetId="4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1" i="4" l="1"/>
  <c r="Y14" i="4"/>
  <c r="Y20" i="4"/>
  <c r="H32" i="1" l="1"/>
  <c r="H31" i="1"/>
  <c r="H30" i="1"/>
  <c r="H29" i="1"/>
  <c r="H28" i="1"/>
  <c r="H27" i="1"/>
  <c r="H40" i="1"/>
  <c r="H39" i="1"/>
  <c r="H38" i="1"/>
  <c r="H37" i="1"/>
  <c r="AA19" i="4"/>
  <c r="G40" i="1" s="1"/>
  <c r="AA18" i="4"/>
  <c r="G39" i="1" s="1"/>
  <c r="AA17" i="4"/>
  <c r="G38" i="1" s="1"/>
  <c r="AA16" i="4"/>
  <c r="G37" i="1" s="1"/>
  <c r="E41" i="1" l="1"/>
  <c r="E40" i="1"/>
  <c r="E39" i="1"/>
  <c r="E38" i="1"/>
  <c r="E37" i="1"/>
  <c r="E33" i="1"/>
  <c r="E32" i="1"/>
  <c r="E31" i="1"/>
  <c r="E30" i="1"/>
  <c r="E29" i="1"/>
  <c r="E28" i="1"/>
  <c r="E27" i="1"/>
  <c r="C41" i="1"/>
  <c r="C40" i="1"/>
  <c r="C39" i="1"/>
  <c r="C38" i="1"/>
  <c r="C37" i="1"/>
  <c r="C33" i="1"/>
  <c r="C32" i="1"/>
  <c r="C31" i="1"/>
  <c r="C30" i="1"/>
  <c r="C29" i="1"/>
  <c r="C28" i="1"/>
  <c r="C27" i="1"/>
  <c r="AQ20" i="1"/>
  <c r="AO20" i="1"/>
  <c r="AM20" i="1"/>
  <c r="AK20" i="1"/>
  <c r="AI20" i="1"/>
  <c r="AG20" i="1"/>
  <c r="AE20" i="1"/>
  <c r="AD20" i="1"/>
  <c r="AC20" i="1"/>
  <c r="AA20" i="1"/>
  <c r="Y20" i="1"/>
  <c r="W20" i="1"/>
  <c r="U20" i="1"/>
  <c r="AQ11" i="1"/>
  <c r="AO11" i="1"/>
  <c r="AM11" i="1"/>
  <c r="AK11" i="1"/>
  <c r="AI11" i="1"/>
  <c r="AG11" i="1"/>
  <c r="AE11" i="1"/>
  <c r="AC11" i="1"/>
  <c r="AA11" i="1"/>
  <c r="Y11" i="1"/>
  <c r="W11" i="1"/>
  <c r="U11" i="1"/>
  <c r="S20" i="1"/>
  <c r="Q20" i="1"/>
  <c r="O20" i="1"/>
  <c r="M20" i="1"/>
  <c r="K20" i="1"/>
  <c r="I20" i="1"/>
  <c r="G20" i="1"/>
  <c r="E20" i="1"/>
  <c r="S14" i="1"/>
  <c r="Q14" i="1"/>
  <c r="O14" i="1"/>
  <c r="M14" i="1"/>
  <c r="K14" i="1"/>
  <c r="I14" i="1"/>
  <c r="G14" i="1"/>
  <c r="E14" i="1"/>
  <c r="C14" i="1"/>
  <c r="S11" i="1"/>
  <c r="Q11" i="1"/>
  <c r="O11" i="1"/>
  <c r="M11" i="1"/>
  <c r="K11" i="1"/>
  <c r="I11" i="1"/>
  <c r="G11" i="1"/>
  <c r="E11" i="1"/>
  <c r="C11" i="1"/>
  <c r="U20" i="2"/>
  <c r="U19" i="2"/>
  <c r="U18" i="2"/>
  <c r="U17" i="2"/>
  <c r="U16" i="2"/>
  <c r="U10" i="2" l="1"/>
  <c r="U9" i="2"/>
  <c r="U8" i="2"/>
  <c r="U7" i="2"/>
  <c r="U6" i="2"/>
  <c r="U5" i="2"/>
  <c r="S20" i="2"/>
  <c r="Q20" i="2"/>
  <c r="O20" i="2"/>
  <c r="M20" i="2"/>
  <c r="K20" i="2"/>
  <c r="I20" i="2"/>
  <c r="G20" i="2"/>
  <c r="E20" i="2"/>
  <c r="S14" i="2"/>
  <c r="Q14" i="2"/>
  <c r="O14" i="2"/>
  <c r="M14" i="2"/>
  <c r="K14" i="2"/>
  <c r="I14" i="2"/>
  <c r="G14" i="2"/>
  <c r="E14" i="2"/>
  <c r="C14" i="2"/>
  <c r="S11" i="2"/>
  <c r="Q11" i="2"/>
  <c r="O11" i="2"/>
  <c r="M11" i="2"/>
  <c r="K11" i="2"/>
  <c r="I11" i="2"/>
  <c r="G11" i="2"/>
  <c r="E11" i="2"/>
  <c r="C11" i="2"/>
  <c r="E14" i="4"/>
  <c r="G14" i="4"/>
  <c r="I14" i="4"/>
  <c r="K14" i="4"/>
  <c r="M14" i="4"/>
  <c r="O14" i="4"/>
  <c r="Q14" i="4"/>
  <c r="S14" i="4"/>
  <c r="U14" i="4"/>
  <c r="W14" i="4"/>
  <c r="C14" i="4"/>
  <c r="W20" i="4"/>
  <c r="U20" i="4"/>
  <c r="S20" i="4"/>
  <c r="Q20" i="4"/>
  <c r="O20" i="4"/>
  <c r="M20" i="4"/>
  <c r="K20" i="4"/>
  <c r="I20" i="4"/>
  <c r="G20" i="4"/>
  <c r="E20" i="4"/>
  <c r="C20" i="4"/>
  <c r="W11" i="4"/>
  <c r="U11" i="4"/>
  <c r="S11" i="4"/>
  <c r="Q11" i="4"/>
  <c r="O11" i="4"/>
  <c r="M11" i="4"/>
  <c r="K11" i="4"/>
  <c r="I11" i="4"/>
  <c r="G11" i="4"/>
  <c r="E11" i="4"/>
  <c r="C11" i="4"/>
  <c r="AA10" i="4"/>
  <c r="G32" i="1" s="1"/>
  <c r="AA9" i="4"/>
  <c r="G31" i="1" s="1"/>
  <c r="AA8" i="4"/>
  <c r="G30" i="1" s="1"/>
  <c r="AA7" i="4"/>
  <c r="G29" i="1" s="1"/>
  <c r="AA6" i="4"/>
  <c r="G28" i="1" s="1"/>
  <c r="AA5" i="4"/>
  <c r="G27" i="1" s="1"/>
  <c r="AA19" i="3"/>
  <c r="AA18" i="3"/>
  <c r="AA17" i="3"/>
  <c r="AA16" i="3"/>
  <c r="AA6" i="3"/>
  <c r="AA7" i="3"/>
  <c r="AA8" i="3"/>
  <c r="AA9" i="3"/>
  <c r="AA10" i="3"/>
  <c r="AA5" i="3"/>
  <c r="AA11" i="4" l="1"/>
  <c r="U11" i="2"/>
  <c r="AA20" i="4"/>
  <c r="AC17" i="4" s="1"/>
  <c r="AC7" i="4" l="1"/>
  <c r="G33" i="1"/>
  <c r="AC9" i="4"/>
  <c r="AC5" i="4"/>
  <c r="AC6" i="4"/>
  <c r="AC8" i="4"/>
  <c r="AC10" i="4"/>
  <c r="AC16" i="4"/>
  <c r="AC18" i="4"/>
  <c r="AC19" i="4"/>
  <c r="L20" i="3"/>
  <c r="M20" i="3"/>
  <c r="O20" i="3"/>
  <c r="Q20" i="3"/>
  <c r="S20" i="3"/>
  <c r="U20" i="3"/>
  <c r="W20" i="3"/>
  <c r="Y20" i="3"/>
  <c r="AA20" i="3"/>
  <c r="M11" i="3"/>
  <c r="O11" i="3"/>
  <c r="Q11" i="3"/>
  <c r="S11" i="3"/>
  <c r="U11" i="3"/>
  <c r="W11" i="3"/>
  <c r="Y11" i="3"/>
  <c r="AA11" i="3"/>
  <c r="E20" i="3" l="1"/>
  <c r="G20" i="3"/>
  <c r="I20" i="3"/>
  <c r="K20" i="3"/>
  <c r="C20" i="3"/>
  <c r="K11" i="3"/>
  <c r="I11" i="3"/>
  <c r="G11" i="3"/>
  <c r="E11" i="3"/>
  <c r="C11" i="3"/>
</calcChain>
</file>

<file path=xl/sharedStrings.xml><?xml version="1.0" encoding="utf-8"?>
<sst xmlns="http://schemas.openxmlformats.org/spreadsheetml/2006/main" count="355" uniqueCount="38">
  <si>
    <t>FFT Responses</t>
  </si>
  <si>
    <t>Total Responses</t>
  </si>
  <si>
    <t>Total responses received </t>
  </si>
  <si>
    <t>Respondents who rated their experience as "very good"</t>
  </si>
  <si>
    <t>Respondents who rated their experience as "good"</t>
  </si>
  <si>
    <t>Number of Respondants</t>
  </si>
  <si>
    <t>%</t>
  </si>
  <si>
    <t>Respondents who rated their experience as "neither good nor poor"</t>
  </si>
  <si>
    <t>Respondents who rated their experience as "poor"</t>
  </si>
  <si>
    <t>Respondents who rated their experience as "very poor"</t>
  </si>
  <si>
    <t>Respondents who rated their experience as "don't know"</t>
  </si>
  <si>
    <t>Would you recommend Avonside Health Centre?</t>
  </si>
  <si>
    <t>Yes</t>
  </si>
  <si>
    <t>No</t>
  </si>
  <si>
    <t>Maybe</t>
  </si>
  <si>
    <t>Not sure</t>
  </si>
  <si>
    <t>Friends and Family Test Responses 2024-2025</t>
  </si>
  <si>
    <t>How would you rate your experience of Avonside Health Centre?</t>
  </si>
  <si>
    <t>Friends and Family Test Responses 2025-2026</t>
  </si>
  <si>
    <t>-</t>
  </si>
  <si>
    <t>Friends and Family Test Responses 2023-2024</t>
  </si>
  <si>
    <t>Yearly Averages</t>
  </si>
  <si>
    <t>2023-2024</t>
  </si>
  <si>
    <t>2024-2025</t>
  </si>
  <si>
    <t>2025-2026</t>
  </si>
  <si>
    <t>24-25 Total Responses</t>
  </si>
  <si>
    <t>25-26 Total Responses</t>
  </si>
  <si>
    <t>23-24 % Average</t>
  </si>
  <si>
    <t>24-25 % Average</t>
  </si>
  <si>
    <t>25-26 % Average</t>
  </si>
  <si>
    <t>Very Good</t>
  </si>
  <si>
    <t>Good</t>
  </si>
  <si>
    <t>Neither Good nor Poor</t>
  </si>
  <si>
    <t>Poor</t>
  </si>
  <si>
    <t>Very Poor</t>
  </si>
  <si>
    <t>Don’t Know</t>
  </si>
  <si>
    <t>How Would You Rate Your Experience of Avonside Health Centre?</t>
  </si>
  <si>
    <t>Number of Respondents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</si>
</sst>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u/>
      <sz val="18"/>
      <color theme="1"/>
      <name val="Arial"/>
      <family val="2"/>
    </font>
    <font>
      <b/>
      <sz val="14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8B8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6C3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/>
    <xf numFmtId="17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7" borderId="1" xfId="0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right" vertical="center" wrapText="1"/>
    </xf>
    <xf numFmtId="0" fontId="1" fillId="8" borderId="1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right"/>
    </xf>
    <xf numFmtId="9" fontId="2" fillId="3" borderId="1" xfId="0" applyNumberFormat="1" applyFont="1" applyFill="1" applyBorder="1" applyAlignment="1">
      <alignment horizontal="center" vertical="center" wrapText="1"/>
    </xf>
    <xf numFmtId="9" fontId="2" fillId="4" borderId="1" xfId="0" applyNumberFormat="1" applyFont="1" applyFill="1" applyBorder="1" applyAlignment="1">
      <alignment horizontal="center" vertical="center" wrapText="1"/>
    </xf>
    <xf numFmtId="9" fontId="2" fillId="5" borderId="1" xfId="0" applyNumberFormat="1" applyFont="1" applyFill="1" applyBorder="1" applyAlignment="1">
      <alignment horizontal="center" vertical="center" wrapText="1"/>
    </xf>
    <xf numFmtId="9" fontId="2" fillId="6" borderId="1" xfId="0" applyNumberFormat="1" applyFont="1" applyFill="1" applyBorder="1" applyAlignment="1">
      <alignment horizontal="center" vertical="center" wrapText="1"/>
    </xf>
    <xf numFmtId="9" fontId="2" fillId="7" borderId="1" xfId="0" applyNumberFormat="1" applyFont="1" applyFill="1" applyBorder="1" applyAlignment="1">
      <alignment horizontal="center" vertical="center" wrapText="1"/>
    </xf>
    <xf numFmtId="9" fontId="2" fillId="8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9" fontId="1" fillId="3" borderId="1" xfId="0" applyNumberFormat="1" applyFont="1" applyFill="1" applyBorder="1" applyAlignment="1">
      <alignment horizontal="center"/>
    </xf>
    <xf numFmtId="9" fontId="1" fillId="7" borderId="1" xfId="0" applyNumberFormat="1" applyFont="1" applyFill="1" applyBorder="1" applyAlignment="1">
      <alignment horizontal="center"/>
    </xf>
    <xf numFmtId="9" fontId="1" fillId="5" borderId="1" xfId="0" applyNumberFormat="1" applyFont="1" applyFill="1" applyBorder="1" applyAlignment="1">
      <alignment horizontal="center"/>
    </xf>
    <xf numFmtId="9" fontId="1" fillId="8" borderId="1" xfId="0" applyNumberFormat="1" applyFont="1" applyFill="1" applyBorder="1" applyAlignment="1">
      <alignment horizontal="center"/>
    </xf>
    <xf numFmtId="9" fontId="2" fillId="3" borderId="1" xfId="0" applyNumberFormat="1" applyFont="1" applyFill="1" applyBorder="1" applyAlignment="1">
      <alignment horizontal="center" vertical="center"/>
    </xf>
    <xf numFmtId="9" fontId="2" fillId="4" borderId="1" xfId="0" applyNumberFormat="1" applyFont="1" applyFill="1" applyBorder="1" applyAlignment="1">
      <alignment horizontal="center" vertical="center"/>
    </xf>
    <xf numFmtId="9" fontId="2" fillId="5" borderId="1" xfId="0" applyNumberFormat="1" applyFont="1" applyFill="1" applyBorder="1" applyAlignment="1">
      <alignment horizontal="center" vertical="center"/>
    </xf>
    <xf numFmtId="9" fontId="2" fillId="6" borderId="1" xfId="0" applyNumberFormat="1" applyFont="1" applyFill="1" applyBorder="1" applyAlignment="1">
      <alignment horizontal="center" vertical="center"/>
    </xf>
    <xf numFmtId="9" fontId="2" fillId="7" borderId="1" xfId="0" applyNumberFormat="1" applyFont="1" applyFill="1" applyBorder="1" applyAlignment="1">
      <alignment horizontal="center" vertical="center"/>
    </xf>
    <xf numFmtId="9" fontId="2" fillId="8" borderId="1" xfId="0" applyNumberFormat="1" applyFont="1" applyFill="1" applyBorder="1" applyAlignment="1">
      <alignment horizontal="center" vertical="center"/>
    </xf>
    <xf numFmtId="1" fontId="1" fillId="0" borderId="0" xfId="0" applyNumberFormat="1" applyFont="1" applyAlignment="1">
      <alignment vertical="center"/>
    </xf>
    <xf numFmtId="1" fontId="1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1" fontId="8" fillId="0" borderId="0" xfId="0" applyNumberFormat="1" applyFont="1" applyAlignment="1">
      <alignment vertical="center"/>
    </xf>
    <xf numFmtId="1" fontId="8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10" borderId="0" xfId="0" applyFont="1" applyFill="1" applyAlignment="1">
      <alignment horizontal="left" vertical="center" wrapText="1"/>
    </xf>
    <xf numFmtId="0" fontId="4" fillId="10" borderId="2" xfId="0" applyFont="1" applyFill="1" applyBorder="1" applyAlignment="1">
      <alignment horizontal="left" vertical="center" wrapText="1"/>
    </xf>
    <xf numFmtId="0" fontId="9" fillId="0" borderId="0" xfId="0" applyFont="1"/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/>
    <xf numFmtId="0" fontId="4" fillId="0" borderId="1" xfId="0" applyFont="1" applyBorder="1" applyAlignment="1">
      <alignment vertical="center" wrapText="1"/>
    </xf>
    <xf numFmtId="9" fontId="1" fillId="11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 wrapText="1"/>
    </xf>
    <xf numFmtId="0" fontId="4" fillId="10" borderId="0" xfId="0" applyFont="1" applyFill="1" applyAlignment="1">
      <alignment horizontal="left" vertical="center" wrapText="1"/>
    </xf>
    <xf numFmtId="0" fontId="4" fillId="10" borderId="2" xfId="0" applyFont="1" applyFill="1" applyBorder="1" applyAlignment="1">
      <alignment horizontal="left" vertical="center" wrapText="1"/>
    </xf>
    <xf numFmtId="17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" fontId="7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17" fontId="2" fillId="2" borderId="3" xfId="0" applyNumberFormat="1" applyFont="1" applyFill="1" applyBorder="1" applyAlignment="1">
      <alignment horizontal="center" vertical="center" wrapText="1"/>
    </xf>
    <xf numFmtId="17" fontId="2" fillId="2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FF8B8B"/>
      <color rgb="FFFF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How would you rate your experience of Avonside Health Centre?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Graphs!$L$4</c:f>
              <c:strCache>
                <c:ptCount val="1"/>
                <c:pt idx="0">
                  <c:v>2023-2024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Graphs!$K$5:$K$10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Don’t Know</c:v>
                </c:pt>
              </c:strCache>
            </c:strRef>
          </c:cat>
          <c:val>
            <c:numRef>
              <c:f>Graphs!$L$5:$L$10</c:f>
              <c:numCache>
                <c:formatCode>0%</c:formatCode>
                <c:ptCount val="6"/>
                <c:pt idx="0">
                  <c:v>0.81</c:v>
                </c:pt>
                <c:pt idx="1">
                  <c:v>0.12</c:v>
                </c:pt>
                <c:pt idx="2">
                  <c:v>0.03</c:v>
                </c:pt>
                <c:pt idx="3">
                  <c:v>0.01</c:v>
                </c:pt>
                <c:pt idx="4">
                  <c:v>0.02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58-4C7D-A765-A59245ED1DCE}"/>
            </c:ext>
          </c:extLst>
        </c:ser>
        <c:ser>
          <c:idx val="1"/>
          <c:order val="1"/>
          <c:tx>
            <c:strRef>
              <c:f>Graphs!$M$4</c:f>
              <c:strCache>
                <c:ptCount val="1"/>
                <c:pt idx="0">
                  <c:v>2024-2025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Graphs!$K$5:$K$10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Don’t Know</c:v>
                </c:pt>
              </c:strCache>
            </c:strRef>
          </c:cat>
          <c:val>
            <c:numRef>
              <c:f>Graphs!$M$5:$M$10</c:f>
              <c:numCache>
                <c:formatCode>0%</c:formatCode>
                <c:ptCount val="6"/>
                <c:pt idx="0">
                  <c:v>0.82</c:v>
                </c:pt>
                <c:pt idx="1">
                  <c:v>0.12</c:v>
                </c:pt>
                <c:pt idx="2">
                  <c:v>0.03</c:v>
                </c:pt>
                <c:pt idx="3">
                  <c:v>0.01</c:v>
                </c:pt>
                <c:pt idx="4">
                  <c:v>0.02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58-4C7D-A765-A59245ED1DCE}"/>
            </c:ext>
          </c:extLst>
        </c:ser>
        <c:ser>
          <c:idx val="2"/>
          <c:order val="2"/>
          <c:tx>
            <c:strRef>
              <c:f>Graphs!$N$4</c:f>
              <c:strCache>
                <c:ptCount val="1"/>
                <c:pt idx="0">
                  <c:v>2025-2026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Graphs!$K$5:$K$10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Don’t Know</c:v>
                </c:pt>
              </c:strCache>
            </c:strRef>
          </c:cat>
          <c:val>
            <c:numRef>
              <c:f>Graphs!$N$5:$N$10</c:f>
              <c:numCache>
                <c:formatCode>0%</c:formatCode>
                <c:ptCount val="6"/>
                <c:pt idx="0">
                  <c:v>0.85</c:v>
                </c:pt>
                <c:pt idx="1">
                  <c:v>0.1</c:v>
                </c:pt>
                <c:pt idx="2">
                  <c:v>0.03</c:v>
                </c:pt>
                <c:pt idx="3">
                  <c:v>0.01</c:v>
                </c:pt>
                <c:pt idx="4">
                  <c:v>0.01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58-4C7D-A765-A59245ED1DC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76311200"/>
        <c:axId val="1776318400"/>
      </c:barChart>
      <c:catAx>
        <c:axId val="177631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6318400"/>
        <c:crosses val="autoZero"/>
        <c:auto val="1"/>
        <c:lblAlgn val="ctr"/>
        <c:lblOffset val="100"/>
        <c:noMultiLvlLbl val="0"/>
      </c:catAx>
      <c:valAx>
        <c:axId val="177631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6311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Percentage of Respondents</a:t>
            </a:r>
            <a:r>
              <a:rPr lang="en-GB" baseline="0"/>
              <a:t> Who Would Recommend Avonside Health Centre</a:t>
            </a:r>
            <a:endParaRPr lang="en-GB"/>
          </a:p>
        </c:rich>
      </c:tx>
      <c:layout>
        <c:manualLayout>
          <c:xMode val="edge"/>
          <c:yMode val="edge"/>
          <c:x val="0.1603254092939610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Graphs!$C$4</c:f>
              <c:strCache>
                <c:ptCount val="1"/>
                <c:pt idx="0">
                  <c:v>2023-2024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Graphs!$B$5:$B$8</c:f>
              <c:strCache>
                <c:ptCount val="4"/>
                <c:pt idx="0">
                  <c:v>Yes</c:v>
                </c:pt>
                <c:pt idx="1">
                  <c:v>No</c:v>
                </c:pt>
                <c:pt idx="2">
                  <c:v>Maybe</c:v>
                </c:pt>
                <c:pt idx="3">
                  <c:v>Not sure</c:v>
                </c:pt>
              </c:strCache>
            </c:strRef>
          </c:cat>
          <c:val>
            <c:numRef>
              <c:f>Graphs!$C$5:$C$8</c:f>
              <c:numCache>
                <c:formatCode>0%</c:formatCode>
                <c:ptCount val="4"/>
                <c:pt idx="0">
                  <c:v>0.87</c:v>
                </c:pt>
                <c:pt idx="1">
                  <c:v>0.03</c:v>
                </c:pt>
                <c:pt idx="2">
                  <c:v>0.06</c:v>
                </c:pt>
                <c:pt idx="3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60-487B-BABA-43C344BABD63}"/>
            </c:ext>
          </c:extLst>
        </c:ser>
        <c:ser>
          <c:idx val="1"/>
          <c:order val="1"/>
          <c:tx>
            <c:strRef>
              <c:f>Graphs!$D$4</c:f>
              <c:strCache>
                <c:ptCount val="1"/>
                <c:pt idx="0">
                  <c:v>2024-2025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Graphs!$B$5:$B$8</c:f>
              <c:strCache>
                <c:ptCount val="4"/>
                <c:pt idx="0">
                  <c:v>Yes</c:v>
                </c:pt>
                <c:pt idx="1">
                  <c:v>No</c:v>
                </c:pt>
                <c:pt idx="2">
                  <c:v>Maybe</c:v>
                </c:pt>
                <c:pt idx="3">
                  <c:v>Not sure</c:v>
                </c:pt>
              </c:strCache>
            </c:strRef>
          </c:cat>
          <c:val>
            <c:numRef>
              <c:f>Graphs!$D$5:$D$8</c:f>
              <c:numCache>
                <c:formatCode>0%</c:formatCode>
                <c:ptCount val="4"/>
                <c:pt idx="0">
                  <c:v>0.91</c:v>
                </c:pt>
                <c:pt idx="1">
                  <c:v>0.02</c:v>
                </c:pt>
                <c:pt idx="2">
                  <c:v>0.06</c:v>
                </c:pt>
                <c:pt idx="3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60-487B-BABA-43C344BABD63}"/>
            </c:ext>
          </c:extLst>
        </c:ser>
        <c:ser>
          <c:idx val="2"/>
          <c:order val="2"/>
          <c:tx>
            <c:strRef>
              <c:f>Graphs!$E$4</c:f>
              <c:strCache>
                <c:ptCount val="1"/>
                <c:pt idx="0">
                  <c:v>2025-2026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Graphs!$B$5:$B$8</c:f>
              <c:strCache>
                <c:ptCount val="4"/>
                <c:pt idx="0">
                  <c:v>Yes</c:v>
                </c:pt>
                <c:pt idx="1">
                  <c:v>No</c:v>
                </c:pt>
                <c:pt idx="2">
                  <c:v>Maybe</c:v>
                </c:pt>
                <c:pt idx="3">
                  <c:v>Not sure</c:v>
                </c:pt>
              </c:strCache>
            </c:strRef>
          </c:cat>
          <c:val>
            <c:numRef>
              <c:f>Graphs!$E$5:$E$8</c:f>
              <c:numCache>
                <c:formatCode>0%</c:formatCode>
                <c:ptCount val="4"/>
                <c:pt idx="0">
                  <c:v>0.91</c:v>
                </c:pt>
                <c:pt idx="1">
                  <c:v>0.02</c:v>
                </c:pt>
                <c:pt idx="2">
                  <c:v>0.06</c:v>
                </c:pt>
                <c:pt idx="3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60-487B-BABA-43C344BABD6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39971072"/>
        <c:axId val="1839969152"/>
      </c:barChart>
      <c:catAx>
        <c:axId val="183997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9969152"/>
        <c:crosses val="autoZero"/>
        <c:auto val="1"/>
        <c:lblAlgn val="ctr"/>
        <c:lblOffset val="100"/>
        <c:noMultiLvlLbl val="0"/>
      </c:catAx>
      <c:valAx>
        <c:axId val="1839969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997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616132</xdr:colOff>
      <xdr:row>10</xdr:row>
      <xdr:rowOff>182334</xdr:rowOff>
    </xdr:from>
    <xdr:to>
      <xdr:col>20</xdr:col>
      <xdr:colOff>45720</xdr:colOff>
      <xdr:row>33</xdr:row>
      <xdr:rowOff>146957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67E465-854D-D3B0-CB12-44E5CEEBE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189414</xdr:colOff>
      <xdr:row>10</xdr:row>
      <xdr:rowOff>136071</xdr:rowOff>
    </xdr:from>
    <xdr:to>
      <xdr:col>8</xdr:col>
      <xdr:colOff>524691</xdr:colOff>
      <xdr:row>28</xdr:row>
      <xdr:rowOff>74023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1F283A5-6F30-99BA-A43D-C7A56102A0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6235C-C906-404E-979A-9F1A079293CC}">
  <dimension ref="A1:AR41"/>
  <sheetViews>
    <sheetView topLeftCell="A22" zoomScale="85" zoomScaleNormal="85" workbookViewId="0">
      <pane xSplit="2" topLeftCell="C1" activePane="topRight" state="frozen"/>
      <selection pane="topRight" activeCell="I39" sqref="I39"/>
    </sheetView>
  </sheetViews>
  <sheetFormatPr defaultColWidth="8.69140625" defaultRowHeight="14.15" x14ac:dyDescent="0.35"/>
  <cols>
    <col min="1" max="1" width="8.69140625" style="1"/>
    <col min="2" max="2" width="38.61328125" style="1" customWidth="1"/>
    <col min="3" max="3" width="12.69140625" style="1" customWidth="1"/>
    <col min="4" max="4" width="8.69140625" style="1"/>
    <col min="5" max="5" width="12.69140625" style="1" customWidth="1"/>
    <col min="6" max="6" width="8.69140625" style="1"/>
    <col min="7" max="7" width="12.69140625" style="1" customWidth="1"/>
    <col min="8" max="8" width="8.69140625" style="1"/>
    <col min="9" max="9" width="12.69140625" style="1" customWidth="1"/>
    <col min="10" max="10" width="8.69140625" style="1"/>
    <col min="11" max="11" width="12.69140625" style="1" customWidth="1"/>
    <col min="12" max="12" width="8.69140625" style="1"/>
    <col min="13" max="13" width="12.69140625" style="1" customWidth="1"/>
    <col min="14" max="14" width="8.69140625" style="1"/>
    <col min="15" max="15" width="12.69140625" style="1" customWidth="1"/>
    <col min="16" max="16" width="8.69140625" style="1"/>
    <col min="17" max="17" width="12.69140625" style="1" customWidth="1"/>
    <col min="18" max="18" width="8.69140625" style="1"/>
    <col min="19" max="19" width="12.69140625" style="1" customWidth="1"/>
    <col min="20" max="20" width="8.69140625" style="1"/>
    <col min="21" max="21" width="12.69140625" style="1" customWidth="1"/>
    <col min="22" max="22" width="8.69140625" style="1"/>
    <col min="23" max="23" width="12.69140625" style="1" customWidth="1"/>
    <col min="24" max="24" width="8.69140625" style="1"/>
    <col min="25" max="25" width="12.69140625" style="1" customWidth="1"/>
    <col min="26" max="26" width="8.69140625" style="1"/>
    <col min="27" max="27" width="12.69140625" style="1" customWidth="1"/>
    <col min="28" max="28" width="8.69140625" style="1"/>
    <col min="29" max="29" width="12.69140625" style="1" customWidth="1"/>
    <col min="30" max="30" width="8.69140625" style="1"/>
    <col min="31" max="31" width="12.69140625" style="1" customWidth="1"/>
    <col min="32" max="32" width="8.69140625" style="1"/>
    <col min="33" max="33" width="12.69140625" style="1" customWidth="1"/>
    <col min="34" max="34" width="8.69140625" style="1"/>
    <col min="35" max="35" width="12.69140625" style="1" customWidth="1"/>
    <col min="36" max="36" width="8.69140625" style="1"/>
    <col min="37" max="37" width="12.69140625" style="1" customWidth="1"/>
    <col min="38" max="38" width="8.69140625" style="1"/>
    <col min="39" max="39" width="12.69140625" style="1" customWidth="1"/>
    <col min="40" max="40" width="8.69140625" style="1"/>
    <col min="41" max="41" width="12.69140625" style="1" customWidth="1"/>
    <col min="42" max="42" width="8.69140625" style="1"/>
    <col min="43" max="43" width="12.69140625" style="1" customWidth="1"/>
    <col min="44" max="16384" width="8.69140625" style="1"/>
  </cols>
  <sheetData>
    <row r="1" spans="1:44" x14ac:dyDescent="0.35">
      <c r="A1" s="1" t="s">
        <v>0</v>
      </c>
    </row>
    <row r="3" spans="1:44" ht="15" customHeight="1" x14ac:dyDescent="0.35">
      <c r="B3" s="62" t="s">
        <v>17</v>
      </c>
      <c r="C3" s="65">
        <v>45108</v>
      </c>
      <c r="D3" s="65"/>
      <c r="E3" s="65">
        <v>45139</v>
      </c>
      <c r="F3" s="65"/>
      <c r="G3" s="65">
        <v>45170</v>
      </c>
      <c r="H3" s="65"/>
      <c r="I3" s="65">
        <v>45200</v>
      </c>
      <c r="J3" s="65"/>
      <c r="K3" s="65">
        <v>45231</v>
      </c>
      <c r="L3" s="65"/>
      <c r="M3" s="65">
        <v>45261</v>
      </c>
      <c r="N3" s="65"/>
      <c r="O3" s="65">
        <v>45292</v>
      </c>
      <c r="P3" s="65"/>
      <c r="Q3" s="65">
        <v>45323</v>
      </c>
      <c r="R3" s="65"/>
      <c r="S3" s="65">
        <v>45352</v>
      </c>
      <c r="T3" s="65"/>
      <c r="U3" s="65">
        <v>45383</v>
      </c>
      <c r="V3" s="65"/>
      <c r="W3" s="65">
        <v>45413</v>
      </c>
      <c r="X3" s="65"/>
      <c r="Y3" s="65">
        <v>45444</v>
      </c>
      <c r="Z3" s="65"/>
      <c r="AA3" s="65">
        <v>45474</v>
      </c>
      <c r="AB3" s="65"/>
      <c r="AC3" s="65">
        <v>45505</v>
      </c>
      <c r="AD3" s="65"/>
      <c r="AE3" s="65">
        <v>45536</v>
      </c>
      <c r="AF3" s="65"/>
      <c r="AG3" s="65">
        <v>45566</v>
      </c>
      <c r="AH3" s="65"/>
      <c r="AI3" s="65">
        <v>45597</v>
      </c>
      <c r="AJ3" s="65"/>
      <c r="AK3" s="65">
        <v>45627</v>
      </c>
      <c r="AL3" s="65"/>
      <c r="AM3" s="65">
        <v>45658</v>
      </c>
      <c r="AN3" s="65"/>
      <c r="AO3" s="65">
        <v>45689</v>
      </c>
      <c r="AP3" s="65"/>
      <c r="AQ3" s="65">
        <v>45717</v>
      </c>
      <c r="AR3" s="65"/>
    </row>
    <row r="4" spans="1:44" s="2" customFormat="1" ht="28.3" x14ac:dyDescent="0.4">
      <c r="B4" s="62"/>
      <c r="C4" s="5" t="s">
        <v>5</v>
      </c>
      <c r="D4" s="5" t="s">
        <v>6</v>
      </c>
      <c r="E4" s="5" t="s">
        <v>5</v>
      </c>
      <c r="F4" s="5" t="s">
        <v>6</v>
      </c>
      <c r="G4" s="5" t="s">
        <v>5</v>
      </c>
      <c r="H4" s="5" t="s">
        <v>6</v>
      </c>
      <c r="I4" s="5" t="s">
        <v>5</v>
      </c>
      <c r="J4" s="5" t="s">
        <v>6</v>
      </c>
      <c r="K4" s="5" t="s">
        <v>5</v>
      </c>
      <c r="L4" s="5" t="s">
        <v>6</v>
      </c>
      <c r="M4" s="5" t="s">
        <v>5</v>
      </c>
      <c r="N4" s="5" t="s">
        <v>6</v>
      </c>
      <c r="O4" s="5" t="s">
        <v>5</v>
      </c>
      <c r="P4" s="5" t="s">
        <v>6</v>
      </c>
      <c r="Q4" s="5" t="s">
        <v>5</v>
      </c>
      <c r="R4" s="5" t="s">
        <v>6</v>
      </c>
      <c r="S4" s="5" t="s">
        <v>5</v>
      </c>
      <c r="T4" s="5" t="s">
        <v>6</v>
      </c>
      <c r="U4" s="5" t="s">
        <v>5</v>
      </c>
      <c r="V4" s="5" t="s">
        <v>6</v>
      </c>
      <c r="W4" s="5" t="s">
        <v>5</v>
      </c>
      <c r="X4" s="5" t="s">
        <v>6</v>
      </c>
      <c r="Y4" s="5" t="s">
        <v>5</v>
      </c>
      <c r="Z4" s="5" t="s">
        <v>6</v>
      </c>
      <c r="AA4" s="5" t="s">
        <v>5</v>
      </c>
      <c r="AB4" s="5" t="s">
        <v>6</v>
      </c>
      <c r="AC4" s="5" t="s">
        <v>5</v>
      </c>
      <c r="AD4" s="5" t="s">
        <v>6</v>
      </c>
      <c r="AE4" s="5" t="s">
        <v>5</v>
      </c>
      <c r="AF4" s="5" t="s">
        <v>6</v>
      </c>
      <c r="AG4" s="5" t="s">
        <v>5</v>
      </c>
      <c r="AH4" s="5" t="s">
        <v>6</v>
      </c>
      <c r="AI4" s="5" t="s">
        <v>5</v>
      </c>
      <c r="AJ4" s="5" t="s">
        <v>6</v>
      </c>
      <c r="AK4" s="5" t="s">
        <v>5</v>
      </c>
      <c r="AL4" s="5" t="s">
        <v>6</v>
      </c>
      <c r="AM4" s="5" t="s">
        <v>5</v>
      </c>
      <c r="AN4" s="5" t="s">
        <v>6</v>
      </c>
      <c r="AO4" s="5" t="s">
        <v>5</v>
      </c>
      <c r="AP4" s="5" t="s">
        <v>6</v>
      </c>
      <c r="AQ4" s="5" t="s">
        <v>5</v>
      </c>
      <c r="AR4" s="5" t="s">
        <v>6</v>
      </c>
    </row>
    <row r="5" spans="1:44" s="3" customFormat="1" ht="14.15" customHeight="1" x14ac:dyDescent="0.4">
      <c r="B5" s="14" t="s">
        <v>3</v>
      </c>
      <c r="C5" s="7">
        <v>251</v>
      </c>
      <c r="D5" s="26">
        <v>0.8</v>
      </c>
      <c r="E5" s="7">
        <v>337</v>
      </c>
      <c r="F5" s="26">
        <v>0.87</v>
      </c>
      <c r="G5" s="7">
        <v>291</v>
      </c>
      <c r="H5" s="26">
        <v>0.77</v>
      </c>
      <c r="I5" s="7">
        <v>373</v>
      </c>
      <c r="J5" s="26">
        <v>0.81</v>
      </c>
      <c r="K5" s="7">
        <v>296</v>
      </c>
      <c r="L5" s="26">
        <v>0.81</v>
      </c>
      <c r="M5" s="7">
        <v>253</v>
      </c>
      <c r="N5" s="26">
        <v>0.85</v>
      </c>
      <c r="O5" s="7">
        <v>255</v>
      </c>
      <c r="P5" s="26">
        <v>0.8</v>
      </c>
      <c r="Q5" s="7">
        <v>286</v>
      </c>
      <c r="R5" s="26">
        <v>0.81</v>
      </c>
      <c r="S5" s="7">
        <v>250</v>
      </c>
      <c r="T5" s="40">
        <v>0.82</v>
      </c>
      <c r="U5" s="7">
        <v>243</v>
      </c>
      <c r="V5" s="26">
        <v>0.81</v>
      </c>
      <c r="W5" s="7">
        <v>257</v>
      </c>
      <c r="X5" s="26">
        <v>0.81</v>
      </c>
      <c r="Y5" s="7">
        <v>189</v>
      </c>
      <c r="Z5" s="26">
        <v>0.74</v>
      </c>
      <c r="AA5" s="7">
        <v>267</v>
      </c>
      <c r="AB5" s="26">
        <v>0.77</v>
      </c>
      <c r="AC5" s="7">
        <v>190</v>
      </c>
      <c r="AD5" s="26">
        <v>0.84</v>
      </c>
      <c r="AE5" s="7">
        <v>205</v>
      </c>
      <c r="AF5" s="26">
        <v>0.85</v>
      </c>
      <c r="AG5" s="7">
        <v>253</v>
      </c>
      <c r="AH5" s="26">
        <v>0.83</v>
      </c>
      <c r="AI5" s="7">
        <v>211</v>
      </c>
      <c r="AJ5" s="26">
        <v>0.84</v>
      </c>
      <c r="AK5" s="7">
        <v>228</v>
      </c>
      <c r="AL5" s="26">
        <v>0.84</v>
      </c>
      <c r="AM5" s="7">
        <v>257</v>
      </c>
      <c r="AN5" s="26">
        <v>0.83</v>
      </c>
      <c r="AO5" s="7">
        <v>226</v>
      </c>
      <c r="AP5" s="26">
        <v>0.82</v>
      </c>
      <c r="AQ5" s="7">
        <v>224</v>
      </c>
      <c r="AR5" s="40">
        <v>0.84</v>
      </c>
    </row>
    <row r="6" spans="1:44" s="3" customFormat="1" ht="28.3" x14ac:dyDescent="0.4">
      <c r="B6" s="15" t="s">
        <v>4</v>
      </c>
      <c r="C6" s="8">
        <v>45</v>
      </c>
      <c r="D6" s="27">
        <v>0.14000000000000001</v>
      </c>
      <c r="E6" s="8">
        <v>33</v>
      </c>
      <c r="F6" s="27">
        <v>0.08</v>
      </c>
      <c r="G6" s="8">
        <v>62</v>
      </c>
      <c r="H6" s="27">
        <v>0.16</v>
      </c>
      <c r="I6" s="8">
        <v>59</v>
      </c>
      <c r="J6" s="27">
        <v>0.13</v>
      </c>
      <c r="K6" s="8">
        <v>49</v>
      </c>
      <c r="L6" s="27">
        <v>0.13</v>
      </c>
      <c r="M6" s="8">
        <v>35</v>
      </c>
      <c r="N6" s="27">
        <v>0.12</v>
      </c>
      <c r="O6" s="8">
        <v>37</v>
      </c>
      <c r="P6" s="27">
        <v>0.12</v>
      </c>
      <c r="Q6" s="8">
        <v>39</v>
      </c>
      <c r="R6" s="27">
        <v>0.11</v>
      </c>
      <c r="S6" s="8">
        <v>34</v>
      </c>
      <c r="T6" s="41">
        <v>0.11</v>
      </c>
      <c r="U6" s="8">
        <v>37</v>
      </c>
      <c r="V6" s="27">
        <v>0.12</v>
      </c>
      <c r="W6" s="8">
        <v>40</v>
      </c>
      <c r="X6" s="27">
        <v>0.13</v>
      </c>
      <c r="Y6" s="8">
        <v>45</v>
      </c>
      <c r="Z6" s="27">
        <v>0.18</v>
      </c>
      <c r="AA6" s="8">
        <v>51</v>
      </c>
      <c r="AB6" s="27">
        <v>0.15</v>
      </c>
      <c r="AC6" s="8">
        <v>30</v>
      </c>
      <c r="AD6" s="27">
        <v>0.13</v>
      </c>
      <c r="AE6" s="8">
        <v>20</v>
      </c>
      <c r="AF6" s="27">
        <v>0.08</v>
      </c>
      <c r="AG6" s="8">
        <v>31</v>
      </c>
      <c r="AH6" s="27">
        <v>0.1</v>
      </c>
      <c r="AI6" s="8">
        <v>26</v>
      </c>
      <c r="AJ6" s="27">
        <v>0.1</v>
      </c>
      <c r="AK6" s="8">
        <v>34</v>
      </c>
      <c r="AL6" s="27">
        <v>0.12</v>
      </c>
      <c r="AM6" s="8">
        <v>36</v>
      </c>
      <c r="AN6" s="27">
        <v>0.12</v>
      </c>
      <c r="AO6" s="8">
        <v>36</v>
      </c>
      <c r="AP6" s="27">
        <v>0.13</v>
      </c>
      <c r="AQ6" s="8">
        <v>30</v>
      </c>
      <c r="AR6" s="41">
        <v>0.11</v>
      </c>
    </row>
    <row r="7" spans="1:44" s="3" customFormat="1" ht="28.3" x14ac:dyDescent="0.4">
      <c r="B7" s="16" t="s">
        <v>7</v>
      </c>
      <c r="C7" s="9">
        <v>10</v>
      </c>
      <c r="D7" s="28">
        <v>0.03</v>
      </c>
      <c r="E7" s="9">
        <v>7</v>
      </c>
      <c r="F7" s="28">
        <v>0.02</v>
      </c>
      <c r="G7" s="9">
        <v>13</v>
      </c>
      <c r="H7" s="28">
        <v>0.03</v>
      </c>
      <c r="I7" s="9">
        <v>10</v>
      </c>
      <c r="J7" s="28">
        <v>0.02</v>
      </c>
      <c r="K7" s="9">
        <v>9</v>
      </c>
      <c r="L7" s="28">
        <v>0.02</v>
      </c>
      <c r="M7" s="9">
        <v>4</v>
      </c>
      <c r="N7" s="28">
        <v>0.01</v>
      </c>
      <c r="O7" s="9">
        <v>16</v>
      </c>
      <c r="P7" s="28">
        <v>0.05</v>
      </c>
      <c r="Q7" s="9">
        <v>14</v>
      </c>
      <c r="R7" s="28">
        <v>0.04</v>
      </c>
      <c r="S7" s="9">
        <v>9</v>
      </c>
      <c r="T7" s="42">
        <v>0.03</v>
      </c>
      <c r="U7" s="9">
        <v>9</v>
      </c>
      <c r="V7" s="28">
        <v>0.03</v>
      </c>
      <c r="W7" s="9">
        <v>9</v>
      </c>
      <c r="X7" s="28">
        <v>0.03</v>
      </c>
      <c r="Y7" s="9">
        <v>7</v>
      </c>
      <c r="Z7" s="28">
        <v>0.03</v>
      </c>
      <c r="AA7" s="9">
        <v>11</v>
      </c>
      <c r="AB7" s="28">
        <v>0.03</v>
      </c>
      <c r="AC7" s="9">
        <v>1</v>
      </c>
      <c r="AD7" s="28">
        <v>0</v>
      </c>
      <c r="AE7" s="9">
        <v>4</v>
      </c>
      <c r="AF7" s="28">
        <v>0.02</v>
      </c>
      <c r="AG7" s="9">
        <v>10</v>
      </c>
      <c r="AH7" s="28">
        <v>0.03</v>
      </c>
      <c r="AI7" s="9">
        <v>9</v>
      </c>
      <c r="AJ7" s="28">
        <v>0.04</v>
      </c>
      <c r="AK7" s="9">
        <v>5</v>
      </c>
      <c r="AL7" s="28">
        <v>0.02</v>
      </c>
      <c r="AM7" s="9">
        <v>8</v>
      </c>
      <c r="AN7" s="28">
        <v>0.03</v>
      </c>
      <c r="AO7" s="9">
        <v>7</v>
      </c>
      <c r="AP7" s="28">
        <v>0.03</v>
      </c>
      <c r="AQ7" s="9">
        <v>6</v>
      </c>
      <c r="AR7" s="42">
        <v>0.02</v>
      </c>
    </row>
    <row r="8" spans="1:44" s="3" customFormat="1" ht="28.3" x14ac:dyDescent="0.4">
      <c r="B8" s="17" t="s">
        <v>8</v>
      </c>
      <c r="C8" s="10">
        <v>3</v>
      </c>
      <c r="D8" s="29">
        <v>0.01</v>
      </c>
      <c r="E8" s="10">
        <v>4</v>
      </c>
      <c r="F8" s="29">
        <v>0.01</v>
      </c>
      <c r="G8" s="10">
        <v>6</v>
      </c>
      <c r="H8" s="29">
        <v>0.02</v>
      </c>
      <c r="I8" s="10">
        <v>6</v>
      </c>
      <c r="J8" s="29">
        <v>0.01</v>
      </c>
      <c r="K8" s="10">
        <v>3</v>
      </c>
      <c r="L8" s="29">
        <v>0.01</v>
      </c>
      <c r="M8" s="10">
        <v>4</v>
      </c>
      <c r="N8" s="29">
        <v>0.01</v>
      </c>
      <c r="O8" s="10">
        <v>3</v>
      </c>
      <c r="P8" s="29">
        <v>0.01</v>
      </c>
      <c r="Q8" s="10">
        <v>5</v>
      </c>
      <c r="R8" s="29">
        <v>0.01</v>
      </c>
      <c r="S8" s="10">
        <v>3</v>
      </c>
      <c r="T8" s="43">
        <v>0.01</v>
      </c>
      <c r="U8" s="10">
        <v>6</v>
      </c>
      <c r="V8" s="29">
        <v>0.02</v>
      </c>
      <c r="W8" s="10">
        <v>5</v>
      </c>
      <c r="X8" s="29">
        <v>0.02</v>
      </c>
      <c r="Y8" s="10">
        <v>4</v>
      </c>
      <c r="Z8" s="29">
        <v>0.02</v>
      </c>
      <c r="AA8" s="10">
        <v>11</v>
      </c>
      <c r="AB8" s="29">
        <v>0.03</v>
      </c>
      <c r="AC8" s="10">
        <v>2</v>
      </c>
      <c r="AD8" s="29">
        <v>0.01</v>
      </c>
      <c r="AE8" s="10">
        <v>3</v>
      </c>
      <c r="AF8" s="29">
        <v>0.01</v>
      </c>
      <c r="AG8" s="10">
        <v>1</v>
      </c>
      <c r="AH8" s="29">
        <v>0</v>
      </c>
      <c r="AI8" s="10">
        <v>2</v>
      </c>
      <c r="AJ8" s="29">
        <v>0.01</v>
      </c>
      <c r="AK8" s="10">
        <v>2</v>
      </c>
      <c r="AL8" s="29">
        <v>0.01</v>
      </c>
      <c r="AM8" s="10">
        <v>4</v>
      </c>
      <c r="AN8" s="29">
        <v>0.01</v>
      </c>
      <c r="AO8" s="10">
        <v>3</v>
      </c>
      <c r="AP8" s="29">
        <v>0.01</v>
      </c>
      <c r="AQ8" s="10">
        <v>3</v>
      </c>
      <c r="AR8" s="43">
        <v>0.01</v>
      </c>
    </row>
    <row r="9" spans="1:44" s="3" customFormat="1" ht="28.3" x14ac:dyDescent="0.4">
      <c r="B9" s="18" t="s">
        <v>9</v>
      </c>
      <c r="C9" s="11">
        <v>3</v>
      </c>
      <c r="D9" s="30">
        <v>0.01</v>
      </c>
      <c r="E9" s="11">
        <v>8</v>
      </c>
      <c r="F9" s="30">
        <v>0.02</v>
      </c>
      <c r="G9" s="11">
        <v>7</v>
      </c>
      <c r="H9" s="30">
        <v>0.02</v>
      </c>
      <c r="I9" s="11">
        <v>13</v>
      </c>
      <c r="J9" s="30">
        <v>0.03</v>
      </c>
      <c r="K9" s="11">
        <v>9</v>
      </c>
      <c r="L9" s="30">
        <v>0.02</v>
      </c>
      <c r="M9" s="11">
        <v>3</v>
      </c>
      <c r="N9" s="30">
        <v>0.01</v>
      </c>
      <c r="O9" s="11">
        <v>5</v>
      </c>
      <c r="P9" s="30">
        <v>0.02</v>
      </c>
      <c r="Q9" s="11">
        <v>6</v>
      </c>
      <c r="R9" s="30">
        <v>0.02</v>
      </c>
      <c r="S9" s="11">
        <v>6</v>
      </c>
      <c r="T9" s="44">
        <v>0.02</v>
      </c>
      <c r="U9" s="11">
        <v>5</v>
      </c>
      <c r="V9" s="30">
        <v>0.02</v>
      </c>
      <c r="W9" s="11">
        <v>4</v>
      </c>
      <c r="X9" s="30">
        <v>0.01</v>
      </c>
      <c r="Y9" s="11">
        <v>4</v>
      </c>
      <c r="Z9" s="30">
        <v>0.02</v>
      </c>
      <c r="AA9" s="11">
        <v>5</v>
      </c>
      <c r="AB9" s="30">
        <v>0.01</v>
      </c>
      <c r="AC9" s="11">
        <v>2</v>
      </c>
      <c r="AD9" s="30">
        <v>0.01</v>
      </c>
      <c r="AE9" s="11">
        <v>7</v>
      </c>
      <c r="AF9" s="30">
        <v>0.03</v>
      </c>
      <c r="AG9" s="11">
        <v>8</v>
      </c>
      <c r="AH9" s="30">
        <v>0.03</v>
      </c>
      <c r="AI9" s="11">
        <v>3</v>
      </c>
      <c r="AJ9" s="30">
        <v>0.01</v>
      </c>
      <c r="AK9" s="11">
        <v>2</v>
      </c>
      <c r="AL9" s="30">
        <v>0.01</v>
      </c>
      <c r="AM9" s="11">
        <v>6</v>
      </c>
      <c r="AN9" s="30">
        <v>0.02</v>
      </c>
      <c r="AO9" s="11">
        <v>3</v>
      </c>
      <c r="AP9" s="30">
        <v>0.01</v>
      </c>
      <c r="AQ9" s="11">
        <v>3</v>
      </c>
      <c r="AR9" s="44">
        <v>0.01</v>
      </c>
    </row>
    <row r="10" spans="1:44" s="3" customFormat="1" ht="28.3" x14ac:dyDescent="0.4">
      <c r="B10" s="19" t="s">
        <v>10</v>
      </c>
      <c r="C10" s="12">
        <v>3</v>
      </c>
      <c r="D10" s="31">
        <v>0.01</v>
      </c>
      <c r="E10" s="12">
        <v>0</v>
      </c>
      <c r="F10" s="31">
        <v>0</v>
      </c>
      <c r="G10" s="12">
        <v>1</v>
      </c>
      <c r="H10" s="31">
        <v>0</v>
      </c>
      <c r="I10" s="12">
        <v>0</v>
      </c>
      <c r="J10" s="31">
        <v>0</v>
      </c>
      <c r="K10" s="12">
        <v>1</v>
      </c>
      <c r="L10" s="31">
        <v>0</v>
      </c>
      <c r="M10" s="12">
        <v>0</v>
      </c>
      <c r="N10" s="31">
        <v>0</v>
      </c>
      <c r="O10" s="12">
        <v>2</v>
      </c>
      <c r="P10" s="31">
        <v>0.01</v>
      </c>
      <c r="Q10" s="12">
        <v>2</v>
      </c>
      <c r="R10" s="31">
        <v>0.01</v>
      </c>
      <c r="S10" s="12">
        <v>3</v>
      </c>
      <c r="T10" s="45">
        <v>0.01</v>
      </c>
      <c r="U10" s="12">
        <v>1</v>
      </c>
      <c r="V10" s="31">
        <v>0</v>
      </c>
      <c r="W10" s="12">
        <v>3</v>
      </c>
      <c r="X10" s="31">
        <v>0.01</v>
      </c>
      <c r="Y10" s="12">
        <v>5</v>
      </c>
      <c r="Z10" s="31">
        <v>0.02</v>
      </c>
      <c r="AA10" s="12">
        <v>1</v>
      </c>
      <c r="AB10" s="31">
        <v>0</v>
      </c>
      <c r="AC10" s="12">
        <v>0</v>
      </c>
      <c r="AD10" s="31">
        <v>0</v>
      </c>
      <c r="AE10" s="12">
        <v>1</v>
      </c>
      <c r="AF10" s="31">
        <v>0</v>
      </c>
      <c r="AG10" s="12">
        <v>1</v>
      </c>
      <c r="AH10" s="31">
        <v>0</v>
      </c>
      <c r="AI10" s="12">
        <v>0</v>
      </c>
      <c r="AJ10" s="31">
        <v>0</v>
      </c>
      <c r="AK10" s="12">
        <v>2</v>
      </c>
      <c r="AL10" s="31">
        <v>0.01</v>
      </c>
      <c r="AM10" s="12">
        <v>0</v>
      </c>
      <c r="AN10" s="31">
        <v>0</v>
      </c>
      <c r="AO10" s="12">
        <v>1</v>
      </c>
      <c r="AP10" s="31">
        <v>0</v>
      </c>
      <c r="AQ10" s="12">
        <v>1</v>
      </c>
      <c r="AR10" s="45">
        <v>0</v>
      </c>
    </row>
    <row r="11" spans="1:44" x14ac:dyDescent="0.35">
      <c r="B11" s="20" t="s">
        <v>2</v>
      </c>
      <c r="C11" s="13">
        <f t="shared" ref="C11:E11" si="0">SUM(C5:C10)</f>
        <v>315</v>
      </c>
      <c r="D11" s="13"/>
      <c r="E11" s="13">
        <f t="shared" si="0"/>
        <v>389</v>
      </c>
      <c r="F11" s="13"/>
      <c r="G11" s="13">
        <f t="shared" ref="G11" si="1">SUM(G5:G10)</f>
        <v>380</v>
      </c>
      <c r="H11" s="13"/>
      <c r="I11" s="13">
        <f t="shared" ref="I11" si="2">SUM(I5:I10)</f>
        <v>461</v>
      </c>
      <c r="J11" s="13"/>
      <c r="K11" s="13">
        <f t="shared" ref="K11" si="3">SUM(K5:K10)</f>
        <v>367</v>
      </c>
      <c r="L11" s="13"/>
      <c r="M11" s="13">
        <f t="shared" ref="M11" si="4">SUM(M5:M10)</f>
        <v>299</v>
      </c>
      <c r="N11" s="13"/>
      <c r="O11" s="13">
        <f t="shared" ref="O11" si="5">SUM(O5:O10)</f>
        <v>318</v>
      </c>
      <c r="P11" s="13"/>
      <c r="Q11" s="13">
        <f t="shared" ref="Q11" si="6">SUM(Q5:Q10)</f>
        <v>352</v>
      </c>
      <c r="R11" s="13"/>
      <c r="S11" s="13">
        <f t="shared" ref="S11" si="7">SUM(S5:S10)</f>
        <v>305</v>
      </c>
      <c r="T11" s="13"/>
      <c r="U11" s="13">
        <f t="shared" ref="U11:AC11" si="8">SUM(U5:U10)</f>
        <v>301</v>
      </c>
      <c r="V11" s="13"/>
      <c r="W11" s="13">
        <f t="shared" si="8"/>
        <v>318</v>
      </c>
      <c r="X11" s="13"/>
      <c r="Y11" s="13">
        <f t="shared" si="8"/>
        <v>254</v>
      </c>
      <c r="Z11" s="13"/>
      <c r="AA11" s="13">
        <f t="shared" si="8"/>
        <v>346</v>
      </c>
      <c r="AB11" s="13"/>
      <c r="AC11" s="13">
        <f t="shared" si="8"/>
        <v>225</v>
      </c>
      <c r="AD11" s="13"/>
      <c r="AE11" s="13">
        <f t="shared" ref="AE11" si="9">SUM(AE5:AE10)</f>
        <v>240</v>
      </c>
      <c r="AF11" s="13"/>
      <c r="AG11" s="13">
        <f t="shared" ref="AG11" si="10">SUM(AG5:AG10)</f>
        <v>304</v>
      </c>
      <c r="AH11" s="13"/>
      <c r="AI11" s="13">
        <f t="shared" ref="AI11" si="11">SUM(AI5:AI10)</f>
        <v>251</v>
      </c>
      <c r="AJ11" s="13"/>
      <c r="AK11" s="13">
        <f t="shared" ref="AK11" si="12">SUM(AK5:AK10)</f>
        <v>273</v>
      </c>
      <c r="AL11" s="13"/>
      <c r="AM11" s="13">
        <f t="shared" ref="AM11" si="13">SUM(AM5:AM10)</f>
        <v>311</v>
      </c>
      <c r="AN11" s="13"/>
      <c r="AO11" s="13">
        <f t="shared" ref="AO11" si="14">SUM(AO5:AO10)</f>
        <v>276</v>
      </c>
      <c r="AP11" s="13"/>
      <c r="AQ11" s="13">
        <f t="shared" ref="AQ11" si="15">SUM(AQ5:AQ10)</f>
        <v>267</v>
      </c>
      <c r="AR11" s="13"/>
    </row>
    <row r="14" spans="1:44" ht="15" customHeight="1" x14ac:dyDescent="0.35">
      <c r="B14" s="62" t="s">
        <v>11</v>
      </c>
      <c r="C14" s="65">
        <f t="shared" ref="C14" si="16">C3</f>
        <v>45108</v>
      </c>
      <c r="D14" s="65"/>
      <c r="E14" s="65">
        <f t="shared" ref="E14" si="17">E3</f>
        <v>45139</v>
      </c>
      <c r="F14" s="65"/>
      <c r="G14" s="65">
        <f t="shared" ref="G14" si="18">G3</f>
        <v>45170</v>
      </c>
      <c r="H14" s="65"/>
      <c r="I14" s="65">
        <f t="shared" ref="I14" si="19">I3</f>
        <v>45200</v>
      </c>
      <c r="J14" s="65"/>
      <c r="K14" s="65">
        <f t="shared" ref="K14" si="20">K3</f>
        <v>45231</v>
      </c>
      <c r="L14" s="65"/>
      <c r="M14" s="65">
        <f t="shared" ref="M14" si="21">M3</f>
        <v>45261</v>
      </c>
      <c r="N14" s="65"/>
      <c r="O14" s="65">
        <f t="shared" ref="O14" si="22">O3</f>
        <v>45292</v>
      </c>
      <c r="P14" s="65"/>
      <c r="Q14" s="65">
        <f t="shared" ref="Q14" si="23">Q3</f>
        <v>45323</v>
      </c>
      <c r="R14" s="65"/>
      <c r="S14" s="65">
        <f t="shared" ref="S14" si="24">S3</f>
        <v>45352</v>
      </c>
      <c r="T14" s="65"/>
      <c r="U14" s="65">
        <v>45383</v>
      </c>
      <c r="V14" s="65"/>
      <c r="W14" s="65">
        <v>45413</v>
      </c>
      <c r="X14" s="65"/>
      <c r="Y14" s="65">
        <v>45444</v>
      </c>
      <c r="Z14" s="65"/>
      <c r="AA14" s="65">
        <v>45474</v>
      </c>
      <c r="AB14" s="65"/>
      <c r="AC14" s="65">
        <v>45505</v>
      </c>
      <c r="AD14" s="65"/>
      <c r="AE14" s="65">
        <v>45536</v>
      </c>
      <c r="AF14" s="65"/>
      <c r="AG14" s="65">
        <v>45566</v>
      </c>
      <c r="AH14" s="65"/>
      <c r="AI14" s="65">
        <v>45597</v>
      </c>
      <c r="AJ14" s="65"/>
      <c r="AK14" s="65">
        <v>45627</v>
      </c>
      <c r="AL14" s="65"/>
      <c r="AM14" s="65">
        <v>45658</v>
      </c>
      <c r="AN14" s="65"/>
      <c r="AO14" s="65">
        <v>45689</v>
      </c>
      <c r="AP14" s="65"/>
      <c r="AQ14" s="65">
        <v>45717</v>
      </c>
      <c r="AR14" s="65"/>
    </row>
    <row r="15" spans="1:44" s="2" customFormat="1" ht="28.3" x14ac:dyDescent="0.4">
      <c r="B15" s="62"/>
      <c r="C15" s="5" t="s">
        <v>5</v>
      </c>
      <c r="D15" s="5" t="s">
        <v>6</v>
      </c>
      <c r="E15" s="5" t="s">
        <v>5</v>
      </c>
      <c r="F15" s="5" t="s">
        <v>6</v>
      </c>
      <c r="G15" s="5" t="s">
        <v>5</v>
      </c>
      <c r="H15" s="5" t="s">
        <v>6</v>
      </c>
      <c r="I15" s="5" t="s">
        <v>5</v>
      </c>
      <c r="J15" s="5" t="s">
        <v>6</v>
      </c>
      <c r="K15" s="5" t="s">
        <v>5</v>
      </c>
      <c r="L15" s="5" t="s">
        <v>6</v>
      </c>
      <c r="M15" s="5" t="s">
        <v>5</v>
      </c>
      <c r="N15" s="5" t="s">
        <v>6</v>
      </c>
      <c r="O15" s="5" t="s">
        <v>5</v>
      </c>
      <c r="P15" s="5" t="s">
        <v>6</v>
      </c>
      <c r="Q15" s="5" t="s">
        <v>5</v>
      </c>
      <c r="R15" s="5" t="s">
        <v>6</v>
      </c>
      <c r="S15" s="5" t="s">
        <v>5</v>
      </c>
      <c r="T15" s="5" t="s">
        <v>6</v>
      </c>
      <c r="U15" s="5" t="s">
        <v>5</v>
      </c>
      <c r="V15" s="5" t="s">
        <v>6</v>
      </c>
      <c r="W15" s="5" t="s">
        <v>5</v>
      </c>
      <c r="X15" s="5" t="s">
        <v>6</v>
      </c>
      <c r="Y15" s="5" t="s">
        <v>5</v>
      </c>
      <c r="Z15" s="5" t="s">
        <v>6</v>
      </c>
      <c r="AA15" s="5" t="s">
        <v>5</v>
      </c>
      <c r="AB15" s="5" t="s">
        <v>6</v>
      </c>
      <c r="AC15" s="5" t="s">
        <v>5</v>
      </c>
      <c r="AD15" s="5" t="s">
        <v>6</v>
      </c>
      <c r="AE15" s="5" t="s">
        <v>5</v>
      </c>
      <c r="AF15" s="5" t="s">
        <v>6</v>
      </c>
      <c r="AG15" s="5" t="s">
        <v>5</v>
      </c>
      <c r="AH15" s="5" t="s">
        <v>6</v>
      </c>
      <c r="AI15" s="5" t="s">
        <v>5</v>
      </c>
      <c r="AJ15" s="5" t="s">
        <v>6</v>
      </c>
      <c r="AK15" s="5" t="s">
        <v>5</v>
      </c>
      <c r="AL15" s="5" t="s">
        <v>6</v>
      </c>
      <c r="AM15" s="5" t="s">
        <v>5</v>
      </c>
      <c r="AN15" s="5" t="s">
        <v>6</v>
      </c>
      <c r="AO15" s="5" t="s">
        <v>5</v>
      </c>
      <c r="AP15" s="5" t="s">
        <v>6</v>
      </c>
      <c r="AQ15" s="5" t="s">
        <v>5</v>
      </c>
      <c r="AR15" s="5" t="s">
        <v>6</v>
      </c>
    </row>
    <row r="16" spans="1:44" x14ac:dyDescent="0.35">
      <c r="B16" s="22" t="s">
        <v>12</v>
      </c>
      <c r="C16" s="32" t="s">
        <v>19</v>
      </c>
      <c r="D16" s="36" t="s">
        <v>19</v>
      </c>
      <c r="E16" s="32">
        <v>345</v>
      </c>
      <c r="F16" s="36">
        <v>0.92</v>
      </c>
      <c r="G16" s="32">
        <v>334</v>
      </c>
      <c r="H16" s="36">
        <v>0.88</v>
      </c>
      <c r="I16" s="32">
        <v>398</v>
      </c>
      <c r="J16" s="36">
        <v>0.88</v>
      </c>
      <c r="K16" s="32">
        <v>320</v>
      </c>
      <c r="L16" s="36">
        <v>0.87</v>
      </c>
      <c r="M16" s="32">
        <v>274</v>
      </c>
      <c r="N16" s="36">
        <v>0.92</v>
      </c>
      <c r="O16" s="32">
        <v>278</v>
      </c>
      <c r="P16" s="36">
        <v>0.87</v>
      </c>
      <c r="Q16" s="32">
        <v>319</v>
      </c>
      <c r="R16" s="36">
        <v>0.91</v>
      </c>
      <c r="S16" s="32">
        <v>275</v>
      </c>
      <c r="T16" s="36">
        <v>0.9</v>
      </c>
      <c r="U16" s="32">
        <v>260</v>
      </c>
      <c r="V16" s="36">
        <v>0.89</v>
      </c>
      <c r="W16" s="32">
        <v>278</v>
      </c>
      <c r="X16" s="36">
        <v>0.89</v>
      </c>
      <c r="Y16" s="32">
        <v>217</v>
      </c>
      <c r="Z16" s="36">
        <v>0.87</v>
      </c>
      <c r="AA16" s="32">
        <v>302</v>
      </c>
      <c r="AB16" s="36">
        <v>0.9</v>
      </c>
      <c r="AC16" s="32">
        <v>212</v>
      </c>
      <c r="AD16" s="36">
        <v>0.95</v>
      </c>
      <c r="AE16" s="32">
        <v>213</v>
      </c>
      <c r="AF16" s="36">
        <v>0.91</v>
      </c>
      <c r="AG16" s="32">
        <v>270</v>
      </c>
      <c r="AH16" s="36">
        <v>0.92</v>
      </c>
      <c r="AI16" s="32">
        <v>225</v>
      </c>
      <c r="AJ16" s="36">
        <v>0.91</v>
      </c>
      <c r="AK16" s="32">
        <v>243</v>
      </c>
      <c r="AL16" s="36">
        <v>0.91</v>
      </c>
      <c r="AM16" s="32">
        <v>278</v>
      </c>
      <c r="AN16" s="36">
        <v>0.91</v>
      </c>
      <c r="AO16" s="32">
        <v>240</v>
      </c>
      <c r="AP16" s="36">
        <v>0.89</v>
      </c>
      <c r="AQ16" s="32">
        <v>243</v>
      </c>
      <c r="AR16" s="36">
        <v>0.93</v>
      </c>
    </row>
    <row r="17" spans="1:44" x14ac:dyDescent="0.35">
      <c r="B17" s="21" t="s">
        <v>13</v>
      </c>
      <c r="C17" s="33" t="s">
        <v>19</v>
      </c>
      <c r="D17" s="37" t="s">
        <v>19</v>
      </c>
      <c r="E17" s="33">
        <v>10</v>
      </c>
      <c r="F17" s="37">
        <v>0.03</v>
      </c>
      <c r="G17" s="33">
        <v>9</v>
      </c>
      <c r="H17" s="37">
        <v>0.02</v>
      </c>
      <c r="I17" s="33">
        <v>14</v>
      </c>
      <c r="J17" s="37">
        <v>0.03</v>
      </c>
      <c r="K17" s="33">
        <v>7</v>
      </c>
      <c r="L17" s="37">
        <v>0.02</v>
      </c>
      <c r="M17" s="33">
        <v>6</v>
      </c>
      <c r="N17" s="37">
        <v>0.02</v>
      </c>
      <c r="O17" s="33">
        <v>13</v>
      </c>
      <c r="P17" s="37">
        <v>0.04</v>
      </c>
      <c r="Q17" s="33">
        <v>8</v>
      </c>
      <c r="R17" s="37">
        <v>0.02</v>
      </c>
      <c r="S17" s="33">
        <v>9</v>
      </c>
      <c r="T17" s="37">
        <v>0.03</v>
      </c>
      <c r="U17" s="33">
        <v>5</v>
      </c>
      <c r="V17" s="37">
        <v>0.02</v>
      </c>
      <c r="W17" s="33">
        <v>9</v>
      </c>
      <c r="X17" s="37">
        <v>0.03</v>
      </c>
      <c r="Y17" s="33">
        <v>6</v>
      </c>
      <c r="Z17" s="37">
        <v>0.02</v>
      </c>
      <c r="AA17" s="33">
        <v>4</v>
      </c>
      <c r="AB17" s="37">
        <v>0.01</v>
      </c>
      <c r="AC17" s="33">
        <v>2</v>
      </c>
      <c r="AD17" s="37">
        <v>0.01</v>
      </c>
      <c r="AE17" s="33">
        <v>4</v>
      </c>
      <c r="AF17" s="37">
        <v>0.02</v>
      </c>
      <c r="AG17" s="33">
        <v>6</v>
      </c>
      <c r="AH17" s="37">
        <v>0.02</v>
      </c>
      <c r="AI17" s="33">
        <v>4</v>
      </c>
      <c r="AJ17" s="37">
        <v>0.02</v>
      </c>
      <c r="AK17" s="33">
        <v>3</v>
      </c>
      <c r="AL17" s="37">
        <v>0.01</v>
      </c>
      <c r="AM17" s="33">
        <v>5</v>
      </c>
      <c r="AN17" s="37">
        <v>0.02</v>
      </c>
      <c r="AO17" s="33">
        <v>8</v>
      </c>
      <c r="AP17" s="37">
        <v>0.03</v>
      </c>
      <c r="AQ17" s="33">
        <v>1</v>
      </c>
      <c r="AR17" s="37">
        <v>0</v>
      </c>
    </row>
    <row r="18" spans="1:44" x14ac:dyDescent="0.35">
      <c r="B18" s="23" t="s">
        <v>14</v>
      </c>
      <c r="C18" s="34" t="s">
        <v>19</v>
      </c>
      <c r="D18" s="38" t="s">
        <v>19</v>
      </c>
      <c r="E18" s="34">
        <v>17</v>
      </c>
      <c r="F18" s="38">
        <v>0.05</v>
      </c>
      <c r="G18" s="34">
        <v>26</v>
      </c>
      <c r="H18" s="38">
        <v>7.0000000000000007E-2</v>
      </c>
      <c r="I18" s="34">
        <v>31</v>
      </c>
      <c r="J18" s="38">
        <v>7.0000000000000007E-2</v>
      </c>
      <c r="K18" s="34">
        <v>33</v>
      </c>
      <c r="L18" s="38">
        <v>0.09</v>
      </c>
      <c r="M18" s="34">
        <v>15</v>
      </c>
      <c r="N18" s="38">
        <v>0.05</v>
      </c>
      <c r="O18" s="34">
        <v>24</v>
      </c>
      <c r="P18" s="38">
        <v>0.08</v>
      </c>
      <c r="Q18" s="34">
        <v>18</v>
      </c>
      <c r="R18" s="38">
        <v>0.05</v>
      </c>
      <c r="S18" s="34">
        <v>14</v>
      </c>
      <c r="T18" s="38">
        <v>0.05</v>
      </c>
      <c r="U18" s="34">
        <v>16</v>
      </c>
      <c r="V18" s="38">
        <v>0.05</v>
      </c>
      <c r="W18" s="34">
        <v>19</v>
      </c>
      <c r="X18" s="38">
        <v>0.06</v>
      </c>
      <c r="Y18" s="34">
        <v>20</v>
      </c>
      <c r="Z18" s="38">
        <v>0.08</v>
      </c>
      <c r="AA18" s="34">
        <v>25</v>
      </c>
      <c r="AB18" s="38">
        <v>7.0000000000000007E-2</v>
      </c>
      <c r="AC18" s="34">
        <v>5</v>
      </c>
      <c r="AD18" s="38">
        <v>0.02</v>
      </c>
      <c r="AE18" s="34">
        <v>15</v>
      </c>
      <c r="AF18" s="38">
        <v>0.06</v>
      </c>
      <c r="AG18" s="34">
        <v>13</v>
      </c>
      <c r="AH18" s="38">
        <v>0.04</v>
      </c>
      <c r="AI18" s="34">
        <v>16</v>
      </c>
      <c r="AJ18" s="38">
        <v>7.0000000000000007E-2</v>
      </c>
      <c r="AK18" s="34">
        <v>15</v>
      </c>
      <c r="AL18" s="38">
        <v>0.06</v>
      </c>
      <c r="AM18" s="34">
        <v>15</v>
      </c>
      <c r="AN18" s="38">
        <v>0.05</v>
      </c>
      <c r="AO18" s="34">
        <v>17</v>
      </c>
      <c r="AP18" s="38">
        <v>0.06</v>
      </c>
      <c r="AQ18" s="34">
        <v>13</v>
      </c>
      <c r="AR18" s="38">
        <v>0.05</v>
      </c>
    </row>
    <row r="19" spans="1:44" x14ac:dyDescent="0.35">
      <c r="B19" s="24" t="s">
        <v>15</v>
      </c>
      <c r="C19" s="35" t="s">
        <v>19</v>
      </c>
      <c r="D19" s="39" t="s">
        <v>19</v>
      </c>
      <c r="E19" s="35">
        <v>2</v>
      </c>
      <c r="F19" s="39">
        <v>0.01</v>
      </c>
      <c r="G19" s="35">
        <v>11</v>
      </c>
      <c r="H19" s="39">
        <v>0.03</v>
      </c>
      <c r="I19" s="35">
        <v>10</v>
      </c>
      <c r="J19" s="39">
        <v>0.02</v>
      </c>
      <c r="K19" s="35">
        <v>73</v>
      </c>
      <c r="L19" s="39">
        <v>0.02</v>
      </c>
      <c r="M19" s="35">
        <v>4</v>
      </c>
      <c r="N19" s="39">
        <v>0.01</v>
      </c>
      <c r="O19" s="35">
        <v>3</v>
      </c>
      <c r="P19" s="39">
        <v>0.01</v>
      </c>
      <c r="Q19" s="35">
        <v>7</v>
      </c>
      <c r="R19" s="39">
        <v>0.02</v>
      </c>
      <c r="S19" s="35">
        <v>6</v>
      </c>
      <c r="T19" s="39">
        <v>0.02</v>
      </c>
      <c r="U19" s="35">
        <v>10</v>
      </c>
      <c r="V19" s="39">
        <v>0.03</v>
      </c>
      <c r="W19" s="35">
        <v>8</v>
      </c>
      <c r="X19" s="39">
        <v>0.03</v>
      </c>
      <c r="Y19" s="35">
        <v>7</v>
      </c>
      <c r="Z19" s="39">
        <v>0.03</v>
      </c>
      <c r="AA19" s="35">
        <v>4</v>
      </c>
      <c r="AB19" s="39">
        <v>0.01</v>
      </c>
      <c r="AC19" s="35">
        <v>3</v>
      </c>
      <c r="AD19" s="39">
        <v>0.01</v>
      </c>
      <c r="AE19" s="35">
        <v>3</v>
      </c>
      <c r="AF19" s="39">
        <v>0.01</v>
      </c>
      <c r="AG19" s="35">
        <v>6</v>
      </c>
      <c r="AH19" s="39">
        <v>0.02</v>
      </c>
      <c r="AI19" s="35">
        <v>1</v>
      </c>
      <c r="AJ19" s="39">
        <v>0</v>
      </c>
      <c r="AK19" s="35">
        <v>6</v>
      </c>
      <c r="AL19" s="39">
        <v>0.02</v>
      </c>
      <c r="AM19" s="35">
        <v>7</v>
      </c>
      <c r="AN19" s="39">
        <v>0.02</v>
      </c>
      <c r="AO19" s="35">
        <v>6</v>
      </c>
      <c r="AP19" s="39">
        <v>0.02</v>
      </c>
      <c r="AQ19" s="35">
        <v>3</v>
      </c>
      <c r="AR19" s="39">
        <v>0.01</v>
      </c>
    </row>
    <row r="20" spans="1:44" x14ac:dyDescent="0.35">
      <c r="B20" s="25" t="s">
        <v>1</v>
      </c>
      <c r="C20" s="6"/>
      <c r="D20" s="6"/>
      <c r="E20" s="6">
        <f t="shared" ref="E20:G20" si="25">SUM(E16:E19)</f>
        <v>374</v>
      </c>
      <c r="F20" s="6"/>
      <c r="G20" s="6">
        <f t="shared" si="25"/>
        <v>380</v>
      </c>
      <c r="H20" s="6"/>
      <c r="I20" s="6">
        <f t="shared" ref="I20" si="26">SUM(I16:I19)</f>
        <v>453</v>
      </c>
      <c r="J20" s="6"/>
      <c r="K20" s="6">
        <f t="shared" ref="K20" si="27">SUM(K16:K19)</f>
        <v>433</v>
      </c>
      <c r="L20" s="6"/>
      <c r="M20" s="6">
        <f t="shared" ref="M20" si="28">SUM(M16:M19)</f>
        <v>299</v>
      </c>
      <c r="N20" s="6"/>
      <c r="O20" s="6">
        <f t="shared" ref="O20" si="29">SUM(O16:O19)</f>
        <v>318</v>
      </c>
      <c r="P20" s="6"/>
      <c r="Q20" s="6">
        <f t="shared" ref="Q20" si="30">SUM(Q16:Q19)</f>
        <v>352</v>
      </c>
      <c r="R20" s="6"/>
      <c r="S20" s="6">
        <f t="shared" ref="S20" si="31">SUM(S16:S19)</f>
        <v>304</v>
      </c>
      <c r="T20" s="6"/>
      <c r="U20" s="6">
        <f>SUM(U16:U19)</f>
        <v>291</v>
      </c>
      <c r="V20" s="6"/>
      <c r="W20" s="6">
        <f t="shared" ref="W20:AE20" si="32">SUM(W16:W19)</f>
        <v>314</v>
      </c>
      <c r="X20" s="6"/>
      <c r="Y20" s="6">
        <f t="shared" si="32"/>
        <v>250</v>
      </c>
      <c r="Z20" s="6"/>
      <c r="AA20" s="6">
        <f t="shared" si="32"/>
        <v>335</v>
      </c>
      <c r="AB20" s="6"/>
      <c r="AC20" s="6">
        <f t="shared" si="32"/>
        <v>222</v>
      </c>
      <c r="AD20" s="6">
        <f t="shared" si="32"/>
        <v>0.99</v>
      </c>
      <c r="AE20" s="6">
        <f t="shared" si="32"/>
        <v>235</v>
      </c>
      <c r="AF20" s="6"/>
      <c r="AG20" s="6">
        <f t="shared" ref="AG20" si="33">SUM(AG16:AG19)</f>
        <v>295</v>
      </c>
      <c r="AH20" s="6"/>
      <c r="AI20" s="6">
        <f t="shared" ref="AI20" si="34">SUM(AI16:AI19)</f>
        <v>246</v>
      </c>
      <c r="AJ20" s="6"/>
      <c r="AK20" s="6">
        <f t="shared" ref="AK20" si="35">SUM(AK16:AK19)</f>
        <v>267</v>
      </c>
      <c r="AL20" s="6"/>
      <c r="AM20" s="6">
        <f t="shared" ref="AM20" si="36">SUM(AM16:AM19)</f>
        <v>305</v>
      </c>
      <c r="AN20" s="6"/>
      <c r="AO20" s="6">
        <f t="shared" ref="AO20" si="37">SUM(AO16:AO19)</f>
        <v>271</v>
      </c>
      <c r="AP20" s="6"/>
      <c r="AQ20" s="6">
        <f t="shared" ref="AQ20" si="38">SUM(AQ16:AQ19)</f>
        <v>260</v>
      </c>
      <c r="AR20" s="6"/>
    </row>
    <row r="23" spans="1:44" ht="14.15" customHeight="1" x14ac:dyDescent="0.35">
      <c r="A23" s="63" t="s">
        <v>21</v>
      </c>
      <c r="B23" s="64"/>
    </row>
    <row r="24" spans="1:44" ht="14.15" customHeight="1" x14ac:dyDescent="0.35">
      <c r="A24" s="53"/>
      <c r="B24" s="54"/>
    </row>
    <row r="25" spans="1:44" x14ac:dyDescent="0.35">
      <c r="B25" s="62" t="s">
        <v>17</v>
      </c>
      <c r="C25" s="61" t="s">
        <v>22</v>
      </c>
      <c r="D25" s="61"/>
      <c r="E25" s="61" t="s">
        <v>23</v>
      </c>
      <c r="F25" s="61"/>
      <c r="G25" s="61" t="s">
        <v>24</v>
      </c>
      <c r="H25" s="61"/>
    </row>
    <row r="26" spans="1:44" ht="28.3" x14ac:dyDescent="0.35">
      <c r="B26" s="62"/>
      <c r="C26" s="52" t="s">
        <v>1</v>
      </c>
      <c r="D26" s="52" t="s">
        <v>27</v>
      </c>
      <c r="E26" s="52" t="s">
        <v>1</v>
      </c>
      <c r="F26" s="52" t="s">
        <v>28</v>
      </c>
      <c r="G26" s="52" t="s">
        <v>1</v>
      </c>
      <c r="H26" s="52" t="s">
        <v>29</v>
      </c>
    </row>
    <row r="27" spans="1:44" ht="28.3" x14ac:dyDescent="0.35">
      <c r="B27" s="14" t="s">
        <v>3</v>
      </c>
      <c r="C27" s="7">
        <f>'2023-24'!U5</f>
        <v>2592</v>
      </c>
      <c r="D27" s="26">
        <v>0.81</v>
      </c>
      <c r="E27" s="7">
        <f>'2024-25'!AA5</f>
        <v>2750</v>
      </c>
      <c r="F27" s="26">
        <v>0.82</v>
      </c>
      <c r="G27" s="7">
        <f>'2025-26'!AA5</f>
        <v>2653</v>
      </c>
      <c r="H27" s="26">
        <f>'2025-26'!AB5</f>
        <v>0.85</v>
      </c>
    </row>
    <row r="28" spans="1:44" ht="28.3" x14ac:dyDescent="0.35">
      <c r="B28" s="15" t="s">
        <v>4</v>
      </c>
      <c r="C28" s="8">
        <f>'2023-24'!U6</f>
        <v>393</v>
      </c>
      <c r="D28" s="27">
        <v>0.12</v>
      </c>
      <c r="E28" s="8">
        <f>'2024-25'!AA6</f>
        <v>416</v>
      </c>
      <c r="F28" s="27">
        <v>0.12</v>
      </c>
      <c r="G28" s="8">
        <f>'2025-26'!AA6</f>
        <v>309</v>
      </c>
      <c r="H28" s="27">
        <f>'2025-26'!AB6</f>
        <v>0.1</v>
      </c>
    </row>
    <row r="29" spans="1:44" ht="28.3" x14ac:dyDescent="0.35">
      <c r="B29" s="16" t="s">
        <v>7</v>
      </c>
      <c r="C29" s="9">
        <f>'2023-24'!U7</f>
        <v>92</v>
      </c>
      <c r="D29" s="28">
        <v>0.03</v>
      </c>
      <c r="E29" s="9">
        <f>'2024-25'!AA7</f>
        <v>86</v>
      </c>
      <c r="F29" s="28">
        <v>0.03</v>
      </c>
      <c r="G29" s="9">
        <f>'2025-26'!AA7</f>
        <v>83</v>
      </c>
      <c r="H29" s="28">
        <f>'2025-26'!AB7</f>
        <v>0.03</v>
      </c>
    </row>
    <row r="30" spans="1:44" ht="28.3" x14ac:dyDescent="0.35">
      <c r="B30" s="17" t="s">
        <v>8</v>
      </c>
      <c r="C30" s="10">
        <f>'2023-24'!U8</f>
        <v>37</v>
      </c>
      <c r="D30" s="29">
        <v>0.01</v>
      </c>
      <c r="E30" s="10">
        <f>'2024-25'!AA8</f>
        <v>46</v>
      </c>
      <c r="F30" s="29">
        <v>0.01</v>
      </c>
      <c r="G30" s="10">
        <f>'2025-26'!AA8</f>
        <v>40</v>
      </c>
      <c r="H30" s="29">
        <f>'2025-26'!AB8</f>
        <v>0.01</v>
      </c>
    </row>
    <row r="31" spans="1:44" ht="28.3" x14ac:dyDescent="0.35">
      <c r="B31" s="18" t="s">
        <v>9</v>
      </c>
      <c r="C31" s="11">
        <f>'2023-24'!U9</f>
        <v>60</v>
      </c>
      <c r="D31" s="30">
        <v>0.02</v>
      </c>
      <c r="E31" s="11">
        <f>'2024-25'!AA9</f>
        <v>52</v>
      </c>
      <c r="F31" s="30">
        <v>0.02</v>
      </c>
      <c r="G31" s="11">
        <f>'2025-26'!AA9</f>
        <v>32</v>
      </c>
      <c r="H31" s="30">
        <f>'2025-26'!AB9</f>
        <v>0.01</v>
      </c>
    </row>
    <row r="32" spans="1:44" ht="28.3" x14ac:dyDescent="0.35">
      <c r="B32" s="19" t="s">
        <v>10</v>
      </c>
      <c r="C32" s="12">
        <f>'2023-24'!U10</f>
        <v>12</v>
      </c>
      <c r="D32" s="31">
        <v>0</v>
      </c>
      <c r="E32" s="12">
        <f>'2024-25'!AA10</f>
        <v>16</v>
      </c>
      <c r="F32" s="31">
        <v>0</v>
      </c>
      <c r="G32" s="12">
        <f>'2025-26'!AA10</f>
        <v>8</v>
      </c>
      <c r="H32" s="31">
        <f>'2025-26'!AB10</f>
        <v>0</v>
      </c>
    </row>
    <row r="33" spans="2:8" x14ac:dyDescent="0.35">
      <c r="B33" s="20" t="s">
        <v>2</v>
      </c>
      <c r="C33" s="13">
        <f>'2023-24'!U11</f>
        <v>3186</v>
      </c>
      <c r="D33" s="13"/>
      <c r="E33" s="13">
        <f>'2024-25'!AA11</f>
        <v>3366</v>
      </c>
      <c r="F33" s="13"/>
      <c r="G33" s="13">
        <f>'2025-26'!AA11</f>
        <v>3125</v>
      </c>
      <c r="H33" s="13"/>
    </row>
    <row r="35" spans="2:8" x14ac:dyDescent="0.35">
      <c r="B35" s="62" t="s">
        <v>11</v>
      </c>
      <c r="C35" s="61" t="s">
        <v>22</v>
      </c>
      <c r="D35" s="61"/>
      <c r="E35" s="61" t="s">
        <v>23</v>
      </c>
      <c r="F35" s="61"/>
      <c r="G35" s="61" t="s">
        <v>24</v>
      </c>
      <c r="H35" s="61"/>
    </row>
    <row r="36" spans="2:8" ht="28.3" x14ac:dyDescent="0.35">
      <c r="B36" s="62"/>
      <c r="C36" s="52" t="s">
        <v>1</v>
      </c>
      <c r="D36" s="52" t="s">
        <v>27</v>
      </c>
      <c r="E36" s="52" t="s">
        <v>25</v>
      </c>
      <c r="F36" s="52" t="s">
        <v>28</v>
      </c>
      <c r="G36" s="52" t="s">
        <v>26</v>
      </c>
      <c r="H36" s="52" t="s">
        <v>29</v>
      </c>
    </row>
    <row r="37" spans="2:8" x14ac:dyDescent="0.35">
      <c r="B37" s="22" t="s">
        <v>12</v>
      </c>
      <c r="C37" s="32">
        <f>'2023-24'!U16</f>
        <v>2543</v>
      </c>
      <c r="D37" s="36">
        <v>0.87</v>
      </c>
      <c r="E37" s="7">
        <f>'2024-25'!AA16</f>
        <v>2981</v>
      </c>
      <c r="F37" s="36">
        <v>0.91</v>
      </c>
      <c r="G37" s="7">
        <f>'2025-26'!AA16</f>
        <v>2758</v>
      </c>
      <c r="H37" s="26">
        <f>'2025-26'!AB16</f>
        <v>0.91</v>
      </c>
    </row>
    <row r="38" spans="2:8" x14ac:dyDescent="0.35">
      <c r="B38" s="21" t="s">
        <v>13</v>
      </c>
      <c r="C38" s="33">
        <f>'2023-24'!U17</f>
        <v>76</v>
      </c>
      <c r="D38" s="37">
        <v>0.03</v>
      </c>
      <c r="E38" s="11">
        <f>'2024-25'!AA17</f>
        <v>57</v>
      </c>
      <c r="F38" s="37">
        <v>0.02</v>
      </c>
      <c r="G38" s="11">
        <f>'2025-26'!AA17</f>
        <v>54</v>
      </c>
      <c r="H38" s="30">
        <f>'2025-26'!AB17</f>
        <v>0.02</v>
      </c>
    </row>
    <row r="39" spans="2:8" x14ac:dyDescent="0.35">
      <c r="B39" s="23" t="s">
        <v>14</v>
      </c>
      <c r="C39" s="34">
        <f>'2023-24'!U18</f>
        <v>178</v>
      </c>
      <c r="D39" s="38">
        <v>0.06</v>
      </c>
      <c r="E39" s="9">
        <f>'2024-25'!AA18</f>
        <v>189</v>
      </c>
      <c r="F39" s="38">
        <v>0.06</v>
      </c>
      <c r="G39" s="9">
        <f>'2025-26'!AA18</f>
        <v>174</v>
      </c>
      <c r="H39" s="28">
        <f>'2025-26'!AB18</f>
        <v>0.06</v>
      </c>
    </row>
    <row r="40" spans="2:8" x14ac:dyDescent="0.35">
      <c r="B40" s="24" t="s">
        <v>15</v>
      </c>
      <c r="C40" s="35">
        <f>'2023-24'!U19</f>
        <v>116</v>
      </c>
      <c r="D40" s="39">
        <v>0.04</v>
      </c>
      <c r="E40" s="12">
        <f>'2024-25'!AA19</f>
        <v>64</v>
      </c>
      <c r="F40" s="39">
        <v>0.02</v>
      </c>
      <c r="G40" s="12">
        <f>'2025-26'!AA19</f>
        <v>34</v>
      </c>
      <c r="H40" s="31">
        <f>'2025-26'!AB19</f>
        <v>0.01</v>
      </c>
    </row>
    <row r="41" spans="2:8" x14ac:dyDescent="0.35">
      <c r="B41" s="25" t="s">
        <v>1</v>
      </c>
      <c r="C41" s="6">
        <f>'2023-24'!U20</f>
        <v>2913</v>
      </c>
      <c r="D41" s="6"/>
      <c r="E41" s="6">
        <f>'2024-25'!AA20</f>
        <v>3291</v>
      </c>
      <c r="F41" s="6"/>
      <c r="G41" s="6"/>
      <c r="H41" s="6"/>
    </row>
  </sheetData>
  <mergeCells count="53">
    <mergeCell ref="U3:V3"/>
    <mergeCell ref="W3:X3"/>
    <mergeCell ref="Y3:Z3"/>
    <mergeCell ref="C3:D3"/>
    <mergeCell ref="E3:F3"/>
    <mergeCell ref="G3:H3"/>
    <mergeCell ref="I3:J3"/>
    <mergeCell ref="K3:L3"/>
    <mergeCell ref="M3:N3"/>
    <mergeCell ref="O14:P14"/>
    <mergeCell ref="Q14:R14"/>
    <mergeCell ref="O3:P3"/>
    <mergeCell ref="Q3:R3"/>
    <mergeCell ref="S3:T3"/>
    <mergeCell ref="E14:F14"/>
    <mergeCell ref="G14:H14"/>
    <mergeCell ref="I14:J14"/>
    <mergeCell ref="K14:L14"/>
    <mergeCell ref="M14:N14"/>
    <mergeCell ref="AQ3:AR3"/>
    <mergeCell ref="AE14:AF14"/>
    <mergeCell ref="AG14:AH14"/>
    <mergeCell ref="AI14:AJ14"/>
    <mergeCell ref="AK14:AL14"/>
    <mergeCell ref="AM14:AN14"/>
    <mergeCell ref="AO14:AP14"/>
    <mergeCell ref="AQ14:AR14"/>
    <mergeCell ref="AE3:AF3"/>
    <mergeCell ref="AG3:AH3"/>
    <mergeCell ref="AI3:AJ3"/>
    <mergeCell ref="AK3:AL3"/>
    <mergeCell ref="AM3:AN3"/>
    <mergeCell ref="B25:B26"/>
    <mergeCell ref="A23:B23"/>
    <mergeCell ref="B35:B36"/>
    <mergeCell ref="C25:D25"/>
    <mergeCell ref="AO3:AP3"/>
    <mergeCell ref="B14:B15"/>
    <mergeCell ref="B3:B4"/>
    <mergeCell ref="S14:T14"/>
    <mergeCell ref="U14:V14"/>
    <mergeCell ref="W14:X14"/>
    <mergeCell ref="Y14:Z14"/>
    <mergeCell ref="AA14:AB14"/>
    <mergeCell ref="AC14:AD14"/>
    <mergeCell ref="AA3:AB3"/>
    <mergeCell ref="AC3:AD3"/>
    <mergeCell ref="C14:D14"/>
    <mergeCell ref="E25:F25"/>
    <mergeCell ref="G25:H25"/>
    <mergeCell ref="C35:D35"/>
    <mergeCell ref="E35:F35"/>
    <mergeCell ref="G35:H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3BD09-9478-4BF7-A5F9-55430D6EF543}">
  <dimension ref="B3:N10"/>
  <sheetViews>
    <sheetView workbookViewId="0">
      <selection activeCell="P7" sqref="P7"/>
    </sheetView>
  </sheetViews>
  <sheetFormatPr defaultRowHeight="14.6" x14ac:dyDescent="0.4"/>
  <cols>
    <col min="3" max="5" width="10.23046875" bestFit="1" customWidth="1"/>
    <col min="11" max="11" width="20.84375" bestFit="1" customWidth="1"/>
    <col min="12" max="14" width="10.23046875" bestFit="1" customWidth="1"/>
  </cols>
  <sheetData>
    <row r="3" spans="2:14" ht="31.3" customHeight="1" x14ac:dyDescent="0.4">
      <c r="B3" s="67" t="s">
        <v>11</v>
      </c>
      <c r="C3" s="67"/>
      <c r="D3" s="67"/>
      <c r="E3" s="67"/>
      <c r="K3" s="66" t="s">
        <v>36</v>
      </c>
      <c r="L3" s="66"/>
      <c r="M3" s="66"/>
      <c r="N3" s="66"/>
    </row>
    <row r="4" spans="2:14" x14ac:dyDescent="0.4">
      <c r="B4" s="59"/>
      <c r="C4" s="4" t="s">
        <v>22</v>
      </c>
      <c r="D4" s="4" t="s">
        <v>23</v>
      </c>
      <c r="E4" s="4" t="s">
        <v>24</v>
      </c>
      <c r="K4" s="4"/>
      <c r="L4" s="4" t="s">
        <v>22</v>
      </c>
      <c r="M4" s="4" t="s">
        <v>23</v>
      </c>
      <c r="N4" s="4" t="s">
        <v>24</v>
      </c>
    </row>
    <row r="5" spans="2:14" x14ac:dyDescent="0.4">
      <c r="B5" s="22" t="s">
        <v>12</v>
      </c>
      <c r="C5" s="36">
        <v>0.87</v>
      </c>
      <c r="D5" s="36">
        <v>0.91</v>
      </c>
      <c r="E5" s="26">
        <v>0.91</v>
      </c>
      <c r="K5" s="4" t="s">
        <v>30</v>
      </c>
      <c r="L5" s="36">
        <v>0.81</v>
      </c>
      <c r="M5" s="36">
        <v>0.82</v>
      </c>
      <c r="N5" s="36">
        <v>0.85</v>
      </c>
    </row>
    <row r="6" spans="2:14" x14ac:dyDescent="0.4">
      <c r="B6" s="21" t="s">
        <v>13</v>
      </c>
      <c r="C6" s="37">
        <v>0.03</v>
      </c>
      <c r="D6" s="37">
        <v>0.02</v>
      </c>
      <c r="E6" s="30">
        <v>0.02</v>
      </c>
      <c r="K6" s="4" t="s">
        <v>31</v>
      </c>
      <c r="L6" s="60">
        <v>0.12</v>
      </c>
      <c r="M6" s="60">
        <v>0.12</v>
      </c>
      <c r="N6" s="60">
        <v>0.1</v>
      </c>
    </row>
    <row r="7" spans="2:14" x14ac:dyDescent="0.4">
      <c r="B7" s="23" t="s">
        <v>14</v>
      </c>
      <c r="C7" s="38">
        <v>0.06</v>
      </c>
      <c r="D7" s="38">
        <v>0.06</v>
      </c>
      <c r="E7" s="28">
        <v>0.06</v>
      </c>
      <c r="K7" s="4" t="s">
        <v>32</v>
      </c>
      <c r="L7" s="28">
        <v>0.03</v>
      </c>
      <c r="M7" s="28">
        <v>0.03</v>
      </c>
      <c r="N7" s="28">
        <v>0.03</v>
      </c>
    </row>
    <row r="8" spans="2:14" x14ac:dyDescent="0.4">
      <c r="B8" s="24" t="s">
        <v>15</v>
      </c>
      <c r="C8" s="39">
        <v>0.04</v>
      </c>
      <c r="D8" s="39">
        <v>0.02</v>
      </c>
      <c r="E8" s="31">
        <v>0.01</v>
      </c>
      <c r="K8" s="4" t="s">
        <v>33</v>
      </c>
      <c r="L8" s="29">
        <v>0.01</v>
      </c>
      <c r="M8" s="29">
        <v>0.01</v>
      </c>
      <c r="N8" s="29">
        <v>0.01</v>
      </c>
    </row>
    <row r="9" spans="2:14" x14ac:dyDescent="0.4">
      <c r="K9" s="4" t="s">
        <v>34</v>
      </c>
      <c r="L9" s="30">
        <v>0.02</v>
      </c>
      <c r="M9" s="30">
        <v>0.02</v>
      </c>
      <c r="N9" s="30">
        <v>0.01</v>
      </c>
    </row>
    <row r="10" spans="2:14" x14ac:dyDescent="0.4">
      <c r="K10" s="4" t="s">
        <v>35</v>
      </c>
      <c r="L10" s="31">
        <v>0</v>
      </c>
      <c r="M10" s="31">
        <v>0</v>
      </c>
      <c r="N10" s="31">
        <v>0</v>
      </c>
    </row>
  </sheetData>
  <mergeCells count="2">
    <mergeCell ref="K3:N3"/>
    <mergeCell ref="B3:E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28712-805F-456D-9255-A52AF5B331DC}">
  <dimension ref="A1:W20"/>
  <sheetViews>
    <sheetView workbookViewId="0">
      <pane xSplit="2" ySplit="1" topLeftCell="J8" activePane="bottomRight" state="frozen"/>
      <selection pane="topRight" activeCell="C1" sqref="C1"/>
      <selection pane="bottomLeft" activeCell="A2" sqref="A2"/>
      <selection pane="bottomRight" activeCell="V16" sqref="V16:V19"/>
    </sheetView>
  </sheetViews>
  <sheetFormatPr defaultColWidth="8.69140625" defaultRowHeight="14.15" x14ac:dyDescent="0.35"/>
  <cols>
    <col min="1" max="1" width="8.69140625" style="1"/>
    <col min="2" max="2" width="38.61328125" style="1" customWidth="1"/>
    <col min="3" max="3" width="12.69140625" style="1" customWidth="1"/>
    <col min="4" max="4" width="8.69140625" style="1"/>
    <col min="5" max="5" width="12.69140625" style="1" customWidth="1"/>
    <col min="6" max="6" width="8.69140625" style="1"/>
    <col min="7" max="7" width="12.69140625" style="1" customWidth="1"/>
    <col min="8" max="8" width="8.69140625" style="1"/>
    <col min="9" max="9" width="12.69140625" style="1" customWidth="1"/>
    <col min="10" max="10" width="8.69140625" style="1"/>
    <col min="11" max="11" width="12.69140625" style="1" customWidth="1"/>
    <col min="12" max="12" width="8.69140625" style="1"/>
    <col min="13" max="13" width="12.69140625" style="1" customWidth="1"/>
    <col min="14" max="14" width="8.69140625" style="1"/>
    <col min="15" max="15" width="12.69140625" style="1" customWidth="1"/>
    <col min="16" max="16" width="8.69140625" style="1"/>
    <col min="17" max="17" width="12.69140625" style="1" customWidth="1"/>
    <col min="18" max="18" width="8.69140625" style="1"/>
    <col min="19" max="19" width="12.69140625" style="1" customWidth="1"/>
    <col min="20" max="20" width="8.69140625" style="1"/>
    <col min="21" max="21" width="14.69140625" style="1" customWidth="1"/>
    <col min="22" max="22" width="8.69140625" style="1"/>
    <col min="23" max="23" width="9" style="48" bestFit="1" customWidth="1"/>
    <col min="24" max="16384" width="8.69140625" style="1"/>
  </cols>
  <sheetData>
    <row r="1" spans="1:23" ht="22.75" x14ac:dyDescent="0.55000000000000004">
      <c r="A1" s="70" t="s">
        <v>20</v>
      </c>
      <c r="B1" s="70"/>
      <c r="C1" s="70"/>
      <c r="D1" s="70"/>
      <c r="E1" s="70"/>
    </row>
    <row r="3" spans="1:23" ht="15" customHeight="1" x14ac:dyDescent="0.35">
      <c r="B3" s="62" t="s">
        <v>17</v>
      </c>
      <c r="C3" s="65">
        <v>45108</v>
      </c>
      <c r="D3" s="65"/>
      <c r="E3" s="65">
        <v>45139</v>
      </c>
      <c r="F3" s="65"/>
      <c r="G3" s="65">
        <v>45170</v>
      </c>
      <c r="H3" s="65"/>
      <c r="I3" s="65">
        <v>45200</v>
      </c>
      <c r="J3" s="65"/>
      <c r="K3" s="65">
        <v>45231</v>
      </c>
      <c r="L3" s="65"/>
      <c r="M3" s="65">
        <v>45261</v>
      </c>
      <c r="N3" s="65"/>
      <c r="O3" s="65">
        <v>45292</v>
      </c>
      <c r="P3" s="65"/>
      <c r="Q3" s="65">
        <v>45323</v>
      </c>
      <c r="R3" s="65"/>
      <c r="S3" s="65">
        <v>45352</v>
      </c>
      <c r="T3" s="65"/>
      <c r="U3" s="68" t="s">
        <v>1</v>
      </c>
      <c r="V3" s="69" t="s">
        <v>6</v>
      </c>
    </row>
    <row r="4" spans="1:23" s="2" customFormat="1" ht="28.3" x14ac:dyDescent="0.4">
      <c r="B4" s="62"/>
      <c r="C4" s="5" t="s">
        <v>5</v>
      </c>
      <c r="D4" s="5" t="s">
        <v>6</v>
      </c>
      <c r="E4" s="5" t="s">
        <v>5</v>
      </c>
      <c r="F4" s="5" t="s">
        <v>6</v>
      </c>
      <c r="G4" s="5" t="s">
        <v>5</v>
      </c>
      <c r="H4" s="5" t="s">
        <v>6</v>
      </c>
      <c r="I4" s="5" t="s">
        <v>5</v>
      </c>
      <c r="J4" s="5" t="s">
        <v>6</v>
      </c>
      <c r="K4" s="5" t="s">
        <v>5</v>
      </c>
      <c r="L4" s="5" t="s">
        <v>6</v>
      </c>
      <c r="M4" s="5" t="s">
        <v>5</v>
      </c>
      <c r="N4" s="5" t="s">
        <v>6</v>
      </c>
      <c r="O4" s="5" t="s">
        <v>5</v>
      </c>
      <c r="P4" s="5" t="s">
        <v>6</v>
      </c>
      <c r="Q4" s="5" t="s">
        <v>5</v>
      </c>
      <c r="R4" s="5" t="s">
        <v>6</v>
      </c>
      <c r="S4" s="5" t="s">
        <v>5</v>
      </c>
      <c r="T4" s="5" t="s">
        <v>6</v>
      </c>
      <c r="U4" s="68"/>
      <c r="V4" s="69"/>
      <c r="W4" s="49"/>
    </row>
    <row r="5" spans="1:23" s="3" customFormat="1" ht="28.3" x14ac:dyDescent="0.4">
      <c r="B5" s="14" t="s">
        <v>3</v>
      </c>
      <c r="C5" s="7">
        <v>251</v>
      </c>
      <c r="D5" s="26">
        <v>0.8</v>
      </c>
      <c r="E5" s="7">
        <v>337</v>
      </c>
      <c r="F5" s="26">
        <v>0.87</v>
      </c>
      <c r="G5" s="7">
        <v>291</v>
      </c>
      <c r="H5" s="26">
        <v>0.77</v>
      </c>
      <c r="I5" s="7">
        <v>373</v>
      </c>
      <c r="J5" s="26">
        <v>0.81</v>
      </c>
      <c r="K5" s="7">
        <v>296</v>
      </c>
      <c r="L5" s="26">
        <v>0.81</v>
      </c>
      <c r="M5" s="7">
        <v>253</v>
      </c>
      <c r="N5" s="26">
        <v>0.85</v>
      </c>
      <c r="O5" s="7">
        <v>255</v>
      </c>
      <c r="P5" s="26">
        <v>0.8</v>
      </c>
      <c r="Q5" s="7">
        <v>286</v>
      </c>
      <c r="R5" s="26">
        <v>0.81</v>
      </c>
      <c r="S5" s="7">
        <v>250</v>
      </c>
      <c r="T5" s="40">
        <v>0.82</v>
      </c>
      <c r="U5" s="7">
        <f t="shared" ref="U5:U10" si="0">S5+Q5+O5+M5+K5+I5+G5+E5+C5</f>
        <v>2592</v>
      </c>
      <c r="V5" s="26">
        <v>0.81</v>
      </c>
      <c r="W5" s="50"/>
    </row>
    <row r="6" spans="1:23" s="3" customFormat="1" ht="28.3" x14ac:dyDescent="0.4">
      <c r="B6" s="15" t="s">
        <v>4</v>
      </c>
      <c r="C6" s="8">
        <v>45</v>
      </c>
      <c r="D6" s="27">
        <v>0.14000000000000001</v>
      </c>
      <c r="E6" s="8">
        <v>33</v>
      </c>
      <c r="F6" s="27">
        <v>0.08</v>
      </c>
      <c r="G6" s="8">
        <v>62</v>
      </c>
      <c r="H6" s="27">
        <v>0.16</v>
      </c>
      <c r="I6" s="8">
        <v>59</v>
      </c>
      <c r="J6" s="27">
        <v>0.13</v>
      </c>
      <c r="K6" s="8">
        <v>49</v>
      </c>
      <c r="L6" s="27">
        <v>0.13</v>
      </c>
      <c r="M6" s="8">
        <v>35</v>
      </c>
      <c r="N6" s="27">
        <v>0.12</v>
      </c>
      <c r="O6" s="8">
        <v>37</v>
      </c>
      <c r="P6" s="27">
        <v>0.12</v>
      </c>
      <c r="Q6" s="8">
        <v>39</v>
      </c>
      <c r="R6" s="27">
        <v>0.11</v>
      </c>
      <c r="S6" s="8">
        <v>34</v>
      </c>
      <c r="T6" s="41">
        <v>0.11</v>
      </c>
      <c r="U6" s="8">
        <f t="shared" si="0"/>
        <v>393</v>
      </c>
      <c r="V6" s="27">
        <v>0.12</v>
      </c>
      <c r="W6" s="50"/>
    </row>
    <row r="7" spans="1:23" s="3" customFormat="1" ht="28.3" x14ac:dyDescent="0.4">
      <c r="B7" s="16" t="s">
        <v>7</v>
      </c>
      <c r="C7" s="9">
        <v>10</v>
      </c>
      <c r="D7" s="28">
        <v>0.03</v>
      </c>
      <c r="E7" s="9">
        <v>7</v>
      </c>
      <c r="F7" s="28">
        <v>0.02</v>
      </c>
      <c r="G7" s="9">
        <v>13</v>
      </c>
      <c r="H7" s="28">
        <v>0.03</v>
      </c>
      <c r="I7" s="9">
        <v>10</v>
      </c>
      <c r="J7" s="28">
        <v>0.02</v>
      </c>
      <c r="K7" s="9">
        <v>9</v>
      </c>
      <c r="L7" s="28">
        <v>0.02</v>
      </c>
      <c r="M7" s="9">
        <v>4</v>
      </c>
      <c r="N7" s="28">
        <v>0.01</v>
      </c>
      <c r="O7" s="9">
        <v>16</v>
      </c>
      <c r="P7" s="28">
        <v>0.05</v>
      </c>
      <c r="Q7" s="9">
        <v>14</v>
      </c>
      <c r="R7" s="28">
        <v>0.04</v>
      </c>
      <c r="S7" s="9">
        <v>9</v>
      </c>
      <c r="T7" s="42">
        <v>0.03</v>
      </c>
      <c r="U7" s="9">
        <f t="shared" si="0"/>
        <v>92</v>
      </c>
      <c r="V7" s="28">
        <v>0.03</v>
      </c>
      <c r="W7" s="50"/>
    </row>
    <row r="8" spans="1:23" s="3" customFormat="1" ht="28.3" x14ac:dyDescent="0.4">
      <c r="B8" s="17" t="s">
        <v>8</v>
      </c>
      <c r="C8" s="10">
        <v>3</v>
      </c>
      <c r="D8" s="29">
        <v>0.01</v>
      </c>
      <c r="E8" s="10">
        <v>4</v>
      </c>
      <c r="F8" s="29">
        <v>0.01</v>
      </c>
      <c r="G8" s="10">
        <v>6</v>
      </c>
      <c r="H8" s="29">
        <v>0.02</v>
      </c>
      <c r="I8" s="10">
        <v>6</v>
      </c>
      <c r="J8" s="29">
        <v>0.01</v>
      </c>
      <c r="K8" s="10">
        <v>3</v>
      </c>
      <c r="L8" s="29">
        <v>0.01</v>
      </c>
      <c r="M8" s="10">
        <v>4</v>
      </c>
      <c r="N8" s="29">
        <v>0.01</v>
      </c>
      <c r="O8" s="10">
        <v>3</v>
      </c>
      <c r="P8" s="29">
        <v>0.01</v>
      </c>
      <c r="Q8" s="10">
        <v>5</v>
      </c>
      <c r="R8" s="29">
        <v>0.01</v>
      </c>
      <c r="S8" s="10">
        <v>3</v>
      </c>
      <c r="T8" s="43">
        <v>0.01</v>
      </c>
      <c r="U8" s="10">
        <f t="shared" si="0"/>
        <v>37</v>
      </c>
      <c r="V8" s="29">
        <v>0.01</v>
      </c>
      <c r="W8" s="50"/>
    </row>
    <row r="9" spans="1:23" s="3" customFormat="1" ht="28.3" x14ac:dyDescent="0.4">
      <c r="B9" s="18" t="s">
        <v>9</v>
      </c>
      <c r="C9" s="11">
        <v>3</v>
      </c>
      <c r="D9" s="30">
        <v>0.01</v>
      </c>
      <c r="E9" s="11">
        <v>8</v>
      </c>
      <c r="F9" s="30">
        <v>0.02</v>
      </c>
      <c r="G9" s="11">
        <v>7</v>
      </c>
      <c r="H9" s="30">
        <v>0.02</v>
      </c>
      <c r="I9" s="11">
        <v>13</v>
      </c>
      <c r="J9" s="30">
        <v>0.03</v>
      </c>
      <c r="K9" s="11">
        <v>9</v>
      </c>
      <c r="L9" s="30">
        <v>0.02</v>
      </c>
      <c r="M9" s="11">
        <v>3</v>
      </c>
      <c r="N9" s="30">
        <v>0.01</v>
      </c>
      <c r="O9" s="11">
        <v>5</v>
      </c>
      <c r="P9" s="30">
        <v>0.02</v>
      </c>
      <c r="Q9" s="11">
        <v>6</v>
      </c>
      <c r="R9" s="30">
        <v>0.02</v>
      </c>
      <c r="S9" s="11">
        <v>6</v>
      </c>
      <c r="T9" s="44">
        <v>0.02</v>
      </c>
      <c r="U9" s="11">
        <f t="shared" si="0"/>
        <v>60</v>
      </c>
      <c r="V9" s="30">
        <v>0.02</v>
      </c>
      <c r="W9" s="50"/>
    </row>
    <row r="10" spans="1:23" s="3" customFormat="1" ht="28.3" x14ac:dyDescent="0.4">
      <c r="B10" s="19" t="s">
        <v>10</v>
      </c>
      <c r="C10" s="12">
        <v>3</v>
      </c>
      <c r="D10" s="31">
        <v>0.01</v>
      </c>
      <c r="E10" s="12">
        <v>0</v>
      </c>
      <c r="F10" s="31">
        <v>0</v>
      </c>
      <c r="G10" s="12">
        <v>1</v>
      </c>
      <c r="H10" s="31">
        <v>0</v>
      </c>
      <c r="I10" s="12">
        <v>0</v>
      </c>
      <c r="J10" s="31">
        <v>0</v>
      </c>
      <c r="K10" s="12">
        <v>1</v>
      </c>
      <c r="L10" s="31">
        <v>0</v>
      </c>
      <c r="M10" s="12">
        <v>0</v>
      </c>
      <c r="N10" s="31">
        <v>0</v>
      </c>
      <c r="O10" s="12">
        <v>2</v>
      </c>
      <c r="P10" s="31">
        <v>0.01</v>
      </c>
      <c r="Q10" s="12">
        <v>2</v>
      </c>
      <c r="R10" s="31">
        <v>0.01</v>
      </c>
      <c r="S10" s="12">
        <v>3</v>
      </c>
      <c r="T10" s="45">
        <v>0.01</v>
      </c>
      <c r="U10" s="12">
        <f t="shared" si="0"/>
        <v>12</v>
      </c>
      <c r="V10" s="31">
        <v>0</v>
      </c>
      <c r="W10" s="50"/>
    </row>
    <row r="11" spans="1:23" x14ac:dyDescent="0.35">
      <c r="B11" s="20" t="s">
        <v>2</v>
      </c>
      <c r="C11" s="13">
        <f t="shared" ref="C11:E11" si="1">SUM(C5:C10)</f>
        <v>315</v>
      </c>
      <c r="D11" s="13"/>
      <c r="E11" s="13">
        <f t="shared" si="1"/>
        <v>389</v>
      </c>
      <c r="F11" s="13"/>
      <c r="G11" s="13">
        <f t="shared" ref="G11" si="2">SUM(G5:G10)</f>
        <v>380</v>
      </c>
      <c r="H11" s="13"/>
      <c r="I11" s="13">
        <f t="shared" ref="I11" si="3">SUM(I5:I10)</f>
        <v>461</v>
      </c>
      <c r="J11" s="13"/>
      <c r="K11" s="13">
        <f t="shared" ref="K11" si="4">SUM(K5:K10)</f>
        <v>367</v>
      </c>
      <c r="L11" s="13"/>
      <c r="M11" s="13">
        <f t="shared" ref="M11" si="5">SUM(M5:M10)</f>
        <v>299</v>
      </c>
      <c r="N11" s="13"/>
      <c r="O11" s="13">
        <f t="shared" ref="O11" si="6">SUM(O5:O10)</f>
        <v>318</v>
      </c>
      <c r="P11" s="13"/>
      <c r="Q11" s="13">
        <f t="shared" ref="Q11" si="7">SUM(Q5:Q10)</f>
        <v>352</v>
      </c>
      <c r="R11" s="13"/>
      <c r="S11" s="13">
        <f t="shared" ref="S11" si="8">SUM(S5:S10)</f>
        <v>305</v>
      </c>
      <c r="T11" s="13"/>
      <c r="U11" s="13">
        <f t="shared" ref="U11" si="9">SUM(U5:U10)</f>
        <v>3186</v>
      </c>
      <c r="V11" s="13"/>
    </row>
    <row r="14" spans="1:23" ht="15" customHeight="1" x14ac:dyDescent="0.35">
      <c r="B14" s="62" t="s">
        <v>11</v>
      </c>
      <c r="C14" s="65">
        <f t="shared" ref="C14" si="10">C3</f>
        <v>45108</v>
      </c>
      <c r="D14" s="65"/>
      <c r="E14" s="65">
        <f t="shared" ref="E14" si="11">E3</f>
        <v>45139</v>
      </c>
      <c r="F14" s="65"/>
      <c r="G14" s="65">
        <f t="shared" ref="G14" si="12">G3</f>
        <v>45170</v>
      </c>
      <c r="H14" s="65"/>
      <c r="I14" s="65">
        <f t="shared" ref="I14" si="13">I3</f>
        <v>45200</v>
      </c>
      <c r="J14" s="65"/>
      <c r="K14" s="65">
        <f t="shared" ref="K14" si="14">K3</f>
        <v>45231</v>
      </c>
      <c r="L14" s="65"/>
      <c r="M14" s="65">
        <f t="shared" ref="M14" si="15">M3</f>
        <v>45261</v>
      </c>
      <c r="N14" s="65"/>
      <c r="O14" s="65">
        <f t="shared" ref="O14" si="16">O3</f>
        <v>45292</v>
      </c>
      <c r="P14" s="65"/>
      <c r="Q14" s="65">
        <f t="shared" ref="Q14" si="17">Q3</f>
        <v>45323</v>
      </c>
      <c r="R14" s="65"/>
      <c r="S14" s="65">
        <f t="shared" ref="S14" si="18">S3</f>
        <v>45352</v>
      </c>
      <c r="T14" s="65"/>
      <c r="U14" s="68" t="s">
        <v>1</v>
      </c>
      <c r="V14" s="69" t="s">
        <v>6</v>
      </c>
    </row>
    <row r="15" spans="1:23" s="2" customFormat="1" ht="28.3" x14ac:dyDescent="0.4">
      <c r="B15" s="62"/>
      <c r="C15" s="5" t="s">
        <v>5</v>
      </c>
      <c r="D15" s="5" t="s">
        <v>6</v>
      </c>
      <c r="E15" s="5" t="s">
        <v>5</v>
      </c>
      <c r="F15" s="5" t="s">
        <v>6</v>
      </c>
      <c r="G15" s="5" t="s">
        <v>5</v>
      </c>
      <c r="H15" s="5" t="s">
        <v>6</v>
      </c>
      <c r="I15" s="5" t="s">
        <v>5</v>
      </c>
      <c r="J15" s="5" t="s">
        <v>6</v>
      </c>
      <c r="K15" s="5" t="s">
        <v>5</v>
      </c>
      <c r="L15" s="5" t="s">
        <v>6</v>
      </c>
      <c r="M15" s="5" t="s">
        <v>5</v>
      </c>
      <c r="N15" s="5" t="s">
        <v>6</v>
      </c>
      <c r="O15" s="5" t="s">
        <v>5</v>
      </c>
      <c r="P15" s="5" t="s">
        <v>6</v>
      </c>
      <c r="Q15" s="5" t="s">
        <v>5</v>
      </c>
      <c r="R15" s="5" t="s">
        <v>6</v>
      </c>
      <c r="S15" s="5" t="s">
        <v>5</v>
      </c>
      <c r="T15" s="5" t="s">
        <v>6</v>
      </c>
      <c r="U15" s="68"/>
      <c r="V15" s="69"/>
      <c r="W15" s="49"/>
    </row>
    <row r="16" spans="1:23" x14ac:dyDescent="0.35">
      <c r="B16" s="22" t="s">
        <v>12</v>
      </c>
      <c r="C16" s="32" t="s">
        <v>19</v>
      </c>
      <c r="D16" s="36" t="s">
        <v>19</v>
      </c>
      <c r="E16" s="32">
        <v>345</v>
      </c>
      <c r="F16" s="36">
        <v>0.92</v>
      </c>
      <c r="G16" s="32">
        <v>334</v>
      </c>
      <c r="H16" s="36">
        <v>0.88</v>
      </c>
      <c r="I16" s="32">
        <v>398</v>
      </c>
      <c r="J16" s="36">
        <v>0.88</v>
      </c>
      <c r="K16" s="32">
        <v>320</v>
      </c>
      <c r="L16" s="36">
        <v>0.87</v>
      </c>
      <c r="M16" s="32">
        <v>274</v>
      </c>
      <c r="N16" s="36">
        <v>0.92</v>
      </c>
      <c r="O16" s="32">
        <v>278</v>
      </c>
      <c r="P16" s="36">
        <v>0.87</v>
      </c>
      <c r="Q16" s="32">
        <v>319</v>
      </c>
      <c r="R16" s="36">
        <v>0.91</v>
      </c>
      <c r="S16" s="32">
        <v>275</v>
      </c>
      <c r="T16" s="36">
        <v>0.9</v>
      </c>
      <c r="U16" s="7">
        <f>S16+Q16+O16+M16+K16+I16+G16+E16</f>
        <v>2543</v>
      </c>
      <c r="V16" s="36">
        <v>0.87</v>
      </c>
      <c r="W16" s="51"/>
    </row>
    <row r="17" spans="2:23" x14ac:dyDescent="0.35">
      <c r="B17" s="21" t="s">
        <v>13</v>
      </c>
      <c r="C17" s="33" t="s">
        <v>19</v>
      </c>
      <c r="D17" s="37" t="s">
        <v>19</v>
      </c>
      <c r="E17" s="33">
        <v>10</v>
      </c>
      <c r="F17" s="37">
        <v>0.03</v>
      </c>
      <c r="G17" s="33">
        <v>9</v>
      </c>
      <c r="H17" s="37">
        <v>0.02</v>
      </c>
      <c r="I17" s="33">
        <v>14</v>
      </c>
      <c r="J17" s="37">
        <v>0.03</v>
      </c>
      <c r="K17" s="33">
        <v>7</v>
      </c>
      <c r="L17" s="37">
        <v>0.02</v>
      </c>
      <c r="M17" s="33">
        <v>6</v>
      </c>
      <c r="N17" s="37">
        <v>0.02</v>
      </c>
      <c r="O17" s="33">
        <v>13</v>
      </c>
      <c r="P17" s="37">
        <v>0.04</v>
      </c>
      <c r="Q17" s="33">
        <v>8</v>
      </c>
      <c r="R17" s="37">
        <v>0.02</v>
      </c>
      <c r="S17" s="33">
        <v>9</v>
      </c>
      <c r="T17" s="37">
        <v>0.03</v>
      </c>
      <c r="U17" s="11">
        <f>S17+Q17+O17+M17+K17+I17+G17+E17</f>
        <v>76</v>
      </c>
      <c r="V17" s="37">
        <v>0.03</v>
      </c>
      <c r="W17" s="51"/>
    </row>
    <row r="18" spans="2:23" x14ac:dyDescent="0.35">
      <c r="B18" s="23" t="s">
        <v>14</v>
      </c>
      <c r="C18" s="34" t="s">
        <v>19</v>
      </c>
      <c r="D18" s="38" t="s">
        <v>19</v>
      </c>
      <c r="E18" s="34">
        <v>17</v>
      </c>
      <c r="F18" s="38">
        <v>0.05</v>
      </c>
      <c r="G18" s="34">
        <v>26</v>
      </c>
      <c r="H18" s="38">
        <v>7.0000000000000007E-2</v>
      </c>
      <c r="I18" s="34">
        <v>31</v>
      </c>
      <c r="J18" s="38">
        <v>7.0000000000000007E-2</v>
      </c>
      <c r="K18" s="34">
        <v>33</v>
      </c>
      <c r="L18" s="38">
        <v>0.09</v>
      </c>
      <c r="M18" s="34">
        <v>15</v>
      </c>
      <c r="N18" s="38">
        <v>0.05</v>
      </c>
      <c r="O18" s="34">
        <v>24</v>
      </c>
      <c r="P18" s="38">
        <v>0.08</v>
      </c>
      <c r="Q18" s="34">
        <v>18</v>
      </c>
      <c r="R18" s="38">
        <v>0.05</v>
      </c>
      <c r="S18" s="34">
        <v>14</v>
      </c>
      <c r="T18" s="38">
        <v>0.05</v>
      </c>
      <c r="U18" s="9">
        <f>S18+Q18+O18+M18+K18+I18+G18+E18</f>
        <v>178</v>
      </c>
      <c r="V18" s="38">
        <v>0.06</v>
      </c>
      <c r="W18" s="51"/>
    </row>
    <row r="19" spans="2:23" x14ac:dyDescent="0.35">
      <c r="B19" s="24" t="s">
        <v>15</v>
      </c>
      <c r="C19" s="35" t="s">
        <v>19</v>
      </c>
      <c r="D19" s="39" t="s">
        <v>19</v>
      </c>
      <c r="E19" s="35">
        <v>2</v>
      </c>
      <c r="F19" s="39">
        <v>0.01</v>
      </c>
      <c r="G19" s="35">
        <v>11</v>
      </c>
      <c r="H19" s="39">
        <v>0.03</v>
      </c>
      <c r="I19" s="35">
        <v>10</v>
      </c>
      <c r="J19" s="39">
        <v>0.02</v>
      </c>
      <c r="K19" s="35">
        <v>73</v>
      </c>
      <c r="L19" s="39">
        <v>0.02</v>
      </c>
      <c r="M19" s="35">
        <v>4</v>
      </c>
      <c r="N19" s="39">
        <v>0.01</v>
      </c>
      <c r="O19" s="35">
        <v>3</v>
      </c>
      <c r="P19" s="39">
        <v>0.01</v>
      </c>
      <c r="Q19" s="35">
        <v>7</v>
      </c>
      <c r="R19" s="39">
        <v>0.02</v>
      </c>
      <c r="S19" s="35">
        <v>6</v>
      </c>
      <c r="T19" s="39">
        <v>0.02</v>
      </c>
      <c r="U19" s="12">
        <f>S19+Q19+O19+M19+K19+I19+G19+E19</f>
        <v>116</v>
      </c>
      <c r="V19" s="39">
        <v>0.04</v>
      </c>
      <c r="W19" s="51"/>
    </row>
    <row r="20" spans="2:23" x14ac:dyDescent="0.35">
      <c r="B20" s="25" t="s">
        <v>1</v>
      </c>
      <c r="C20" s="6"/>
      <c r="D20" s="6"/>
      <c r="E20" s="6">
        <f t="shared" ref="E20:G20" si="19">SUM(E16:E19)</f>
        <v>374</v>
      </c>
      <c r="F20" s="6"/>
      <c r="G20" s="6">
        <f t="shared" si="19"/>
        <v>380</v>
      </c>
      <c r="H20" s="6"/>
      <c r="I20" s="6">
        <f t="shared" ref="I20" si="20">SUM(I16:I19)</f>
        <v>453</v>
      </c>
      <c r="J20" s="6"/>
      <c r="K20" s="6">
        <f t="shared" ref="K20" si="21">SUM(K16:K19)</f>
        <v>433</v>
      </c>
      <c r="L20" s="6"/>
      <c r="M20" s="6">
        <f t="shared" ref="M20" si="22">SUM(M16:M19)</f>
        <v>299</v>
      </c>
      <c r="N20" s="6"/>
      <c r="O20" s="6">
        <f t="shared" ref="O20" si="23">SUM(O16:O19)</f>
        <v>318</v>
      </c>
      <c r="P20" s="6"/>
      <c r="Q20" s="6">
        <f t="shared" ref="Q20" si="24">SUM(Q16:Q19)</f>
        <v>352</v>
      </c>
      <c r="R20" s="6"/>
      <c r="S20" s="6">
        <f t="shared" ref="S20" si="25">SUM(S16:S19)</f>
        <v>304</v>
      </c>
      <c r="T20" s="6"/>
      <c r="U20" s="6">
        <f>SUM(U16:U19)</f>
        <v>2913</v>
      </c>
      <c r="V20" s="6"/>
      <c r="W20" s="51"/>
    </row>
  </sheetData>
  <mergeCells count="25">
    <mergeCell ref="M3:N3"/>
    <mergeCell ref="O3:P3"/>
    <mergeCell ref="B3:B4"/>
    <mergeCell ref="C3:D3"/>
    <mergeCell ref="E14:F14"/>
    <mergeCell ref="E3:F3"/>
    <mergeCell ref="G3:H3"/>
    <mergeCell ref="I3:J3"/>
    <mergeCell ref="K3:L3"/>
    <mergeCell ref="S14:T14"/>
    <mergeCell ref="U14:U15"/>
    <mergeCell ref="V14:V15"/>
    <mergeCell ref="A1:E1"/>
    <mergeCell ref="G14:H14"/>
    <mergeCell ref="I14:J14"/>
    <mergeCell ref="K14:L14"/>
    <mergeCell ref="M14:N14"/>
    <mergeCell ref="O14:P14"/>
    <mergeCell ref="Q14:R14"/>
    <mergeCell ref="Q3:R3"/>
    <mergeCell ref="S3:T3"/>
    <mergeCell ref="U3:U4"/>
    <mergeCell ref="V3:V4"/>
    <mergeCell ref="B14:B15"/>
    <mergeCell ref="C14:D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549B2-7F9E-4114-AA0D-713E49CD89B8}">
  <dimension ref="A1:AC20"/>
  <sheetViews>
    <sheetView topLeftCell="H1" zoomScale="85" zoomScaleNormal="85" workbookViewId="0">
      <selection activeCell="AB16" sqref="AB16:AB19"/>
    </sheetView>
  </sheetViews>
  <sheetFormatPr defaultColWidth="8.69140625" defaultRowHeight="14.15" x14ac:dyDescent="0.35"/>
  <cols>
    <col min="1" max="1" width="8.69140625" style="1"/>
    <col min="2" max="2" width="38.61328125" style="1" customWidth="1"/>
    <col min="3" max="3" width="12.69140625" style="1" customWidth="1"/>
    <col min="4" max="4" width="12.23046875" style="1" bestFit="1" customWidth="1"/>
    <col min="5" max="5" width="12.69140625" style="1" customWidth="1"/>
    <col min="6" max="6" width="8.69140625" style="1"/>
    <col min="7" max="7" width="12.69140625" style="1" customWidth="1"/>
    <col min="8" max="8" width="8.69140625" style="1"/>
    <col min="9" max="9" width="12.69140625" style="1" customWidth="1"/>
    <col min="10" max="10" width="8.69140625" style="1"/>
    <col min="11" max="11" width="12.69140625" style="1" customWidth="1"/>
    <col min="12" max="12" width="8.69140625" style="1"/>
    <col min="13" max="13" width="12.69140625" style="1" customWidth="1"/>
    <col min="14" max="14" width="8.69140625" style="1"/>
    <col min="15" max="15" width="12.69140625" style="1" customWidth="1"/>
    <col min="16" max="16" width="8.69140625" style="1"/>
    <col min="17" max="17" width="12.69140625" style="1" customWidth="1"/>
    <col min="18" max="18" width="8.69140625" style="1"/>
    <col min="19" max="19" width="12.69140625" style="1" customWidth="1"/>
    <col min="20" max="20" width="8.69140625" style="1"/>
    <col min="21" max="21" width="12.69140625" style="1" customWidth="1"/>
    <col min="22" max="22" width="8.69140625" style="1"/>
    <col min="23" max="23" width="12.69140625" style="1" customWidth="1"/>
    <col min="24" max="24" width="8.69140625" style="1"/>
    <col min="25" max="25" width="12.69140625" style="1" customWidth="1"/>
    <col min="26" max="26" width="8.69140625" style="1"/>
    <col min="27" max="27" width="14.69140625" style="1" customWidth="1"/>
    <col min="28" max="16384" width="8.69140625" style="1"/>
  </cols>
  <sheetData>
    <row r="1" spans="1:29" ht="22.75" x14ac:dyDescent="0.55000000000000004">
      <c r="A1" s="70" t="s">
        <v>16</v>
      </c>
      <c r="B1" s="70"/>
      <c r="C1" s="70"/>
      <c r="D1" s="70"/>
      <c r="E1" s="70"/>
    </row>
    <row r="3" spans="1:29" ht="15" customHeight="1" x14ac:dyDescent="0.35">
      <c r="B3" s="62" t="s">
        <v>17</v>
      </c>
      <c r="C3" s="65">
        <v>45383</v>
      </c>
      <c r="D3" s="65"/>
      <c r="E3" s="65">
        <v>45413</v>
      </c>
      <c r="F3" s="65"/>
      <c r="G3" s="65">
        <v>45444</v>
      </c>
      <c r="H3" s="65"/>
      <c r="I3" s="65">
        <v>45474</v>
      </c>
      <c r="J3" s="65"/>
      <c r="K3" s="65">
        <v>45505</v>
      </c>
      <c r="L3" s="65"/>
      <c r="M3" s="65">
        <v>45536</v>
      </c>
      <c r="N3" s="65"/>
      <c r="O3" s="65">
        <v>45566</v>
      </c>
      <c r="P3" s="65"/>
      <c r="Q3" s="65">
        <v>45597</v>
      </c>
      <c r="R3" s="65"/>
      <c r="S3" s="65">
        <v>45627</v>
      </c>
      <c r="T3" s="65"/>
      <c r="U3" s="65">
        <v>45658</v>
      </c>
      <c r="V3" s="65"/>
      <c r="W3" s="65">
        <v>45689</v>
      </c>
      <c r="X3" s="65"/>
      <c r="Y3" s="65">
        <v>45717</v>
      </c>
      <c r="Z3" s="65"/>
      <c r="AA3" s="68" t="s">
        <v>1</v>
      </c>
      <c r="AB3" s="69" t="s">
        <v>6</v>
      </c>
    </row>
    <row r="4" spans="1:29" s="2" customFormat="1" ht="28.3" x14ac:dyDescent="0.4">
      <c r="B4" s="62"/>
      <c r="C4" s="5" t="s">
        <v>5</v>
      </c>
      <c r="D4" s="5" t="s">
        <v>6</v>
      </c>
      <c r="E4" s="5" t="s">
        <v>5</v>
      </c>
      <c r="F4" s="5" t="s">
        <v>6</v>
      </c>
      <c r="G4" s="5" t="s">
        <v>5</v>
      </c>
      <c r="H4" s="5" t="s">
        <v>6</v>
      </c>
      <c r="I4" s="5" t="s">
        <v>5</v>
      </c>
      <c r="J4" s="5" t="s">
        <v>6</v>
      </c>
      <c r="K4" s="5" t="s">
        <v>5</v>
      </c>
      <c r="L4" s="5" t="s">
        <v>6</v>
      </c>
      <c r="M4" s="5" t="s">
        <v>5</v>
      </c>
      <c r="N4" s="5" t="s">
        <v>6</v>
      </c>
      <c r="O4" s="5" t="s">
        <v>5</v>
      </c>
      <c r="P4" s="5" t="s">
        <v>6</v>
      </c>
      <c r="Q4" s="5" t="s">
        <v>5</v>
      </c>
      <c r="R4" s="5" t="s">
        <v>6</v>
      </c>
      <c r="S4" s="5" t="s">
        <v>5</v>
      </c>
      <c r="T4" s="5" t="s">
        <v>6</v>
      </c>
      <c r="U4" s="5" t="s">
        <v>5</v>
      </c>
      <c r="V4" s="5" t="s">
        <v>6</v>
      </c>
      <c r="W4" s="5" t="s">
        <v>5</v>
      </c>
      <c r="X4" s="5" t="s">
        <v>6</v>
      </c>
      <c r="Y4" s="5" t="s">
        <v>5</v>
      </c>
      <c r="Z4" s="5" t="s">
        <v>6</v>
      </c>
      <c r="AA4" s="68"/>
      <c r="AB4" s="69"/>
    </row>
    <row r="5" spans="1:29" s="3" customFormat="1" ht="28.3" x14ac:dyDescent="0.4">
      <c r="B5" s="14" t="s">
        <v>3</v>
      </c>
      <c r="C5" s="7">
        <v>243</v>
      </c>
      <c r="D5" s="26">
        <v>0.81</v>
      </c>
      <c r="E5" s="7">
        <v>257</v>
      </c>
      <c r="F5" s="26">
        <v>0.81</v>
      </c>
      <c r="G5" s="7">
        <v>189</v>
      </c>
      <c r="H5" s="26">
        <v>0.74</v>
      </c>
      <c r="I5" s="7">
        <v>267</v>
      </c>
      <c r="J5" s="26">
        <v>0.77</v>
      </c>
      <c r="K5" s="7">
        <v>190</v>
      </c>
      <c r="L5" s="26">
        <v>0.84</v>
      </c>
      <c r="M5" s="7">
        <v>205</v>
      </c>
      <c r="N5" s="26">
        <v>0.85</v>
      </c>
      <c r="O5" s="7">
        <v>253</v>
      </c>
      <c r="P5" s="26">
        <v>0.83</v>
      </c>
      <c r="Q5" s="7">
        <v>211</v>
      </c>
      <c r="R5" s="26">
        <v>0.84</v>
      </c>
      <c r="S5" s="7">
        <v>228</v>
      </c>
      <c r="T5" s="26">
        <v>0.84</v>
      </c>
      <c r="U5" s="7">
        <v>257</v>
      </c>
      <c r="V5" s="26">
        <v>0.83</v>
      </c>
      <c r="W5" s="7">
        <v>226</v>
      </c>
      <c r="X5" s="26">
        <v>0.82</v>
      </c>
      <c r="Y5" s="7">
        <v>224</v>
      </c>
      <c r="Z5" s="40">
        <v>0.84</v>
      </c>
      <c r="AA5" s="7">
        <f>Y5+W5+U5+S5+Q5+O5+M5+K5+I5+G5+E5+C5</f>
        <v>2750</v>
      </c>
      <c r="AB5" s="26">
        <v>0.82</v>
      </c>
      <c r="AC5" s="46"/>
    </row>
    <row r="6" spans="1:29" s="3" customFormat="1" ht="28.3" x14ac:dyDescent="0.4">
      <c r="B6" s="15" t="s">
        <v>4</v>
      </c>
      <c r="C6" s="8">
        <v>37</v>
      </c>
      <c r="D6" s="27">
        <v>0.12</v>
      </c>
      <c r="E6" s="8">
        <v>40</v>
      </c>
      <c r="F6" s="27">
        <v>0.13</v>
      </c>
      <c r="G6" s="8">
        <v>45</v>
      </c>
      <c r="H6" s="27">
        <v>0.18</v>
      </c>
      <c r="I6" s="8">
        <v>51</v>
      </c>
      <c r="J6" s="27">
        <v>0.15</v>
      </c>
      <c r="K6" s="8">
        <v>30</v>
      </c>
      <c r="L6" s="27">
        <v>0.13</v>
      </c>
      <c r="M6" s="8">
        <v>20</v>
      </c>
      <c r="N6" s="27">
        <v>0.08</v>
      </c>
      <c r="O6" s="8">
        <v>31</v>
      </c>
      <c r="P6" s="27">
        <v>0.1</v>
      </c>
      <c r="Q6" s="8">
        <v>26</v>
      </c>
      <c r="R6" s="27">
        <v>0.1</v>
      </c>
      <c r="S6" s="8">
        <v>34</v>
      </c>
      <c r="T6" s="27">
        <v>0.12</v>
      </c>
      <c r="U6" s="8">
        <v>36</v>
      </c>
      <c r="V6" s="27">
        <v>0.12</v>
      </c>
      <c r="W6" s="8">
        <v>36</v>
      </c>
      <c r="X6" s="27">
        <v>0.13</v>
      </c>
      <c r="Y6" s="8">
        <v>30</v>
      </c>
      <c r="Z6" s="41">
        <v>0.11</v>
      </c>
      <c r="AA6" s="8">
        <f t="shared" ref="AA6:AA10" si="0">Y6+W6+U6+S6+Q6+O6+M6+K6+I6+G6+E6+C6</f>
        <v>416</v>
      </c>
      <c r="AB6" s="27">
        <v>0.12</v>
      </c>
      <c r="AC6" s="46"/>
    </row>
    <row r="7" spans="1:29" s="3" customFormat="1" ht="28.3" x14ac:dyDescent="0.4">
      <c r="B7" s="16" t="s">
        <v>7</v>
      </c>
      <c r="C7" s="9">
        <v>9</v>
      </c>
      <c r="D7" s="28">
        <v>0.03</v>
      </c>
      <c r="E7" s="9">
        <v>9</v>
      </c>
      <c r="F7" s="28">
        <v>0.03</v>
      </c>
      <c r="G7" s="9">
        <v>7</v>
      </c>
      <c r="H7" s="28">
        <v>0.03</v>
      </c>
      <c r="I7" s="9">
        <v>11</v>
      </c>
      <c r="J7" s="28">
        <v>0.03</v>
      </c>
      <c r="K7" s="9">
        <v>1</v>
      </c>
      <c r="L7" s="28">
        <v>0</v>
      </c>
      <c r="M7" s="9">
        <v>4</v>
      </c>
      <c r="N7" s="28">
        <v>0.02</v>
      </c>
      <c r="O7" s="9">
        <v>10</v>
      </c>
      <c r="P7" s="28">
        <v>0.03</v>
      </c>
      <c r="Q7" s="9">
        <v>9</v>
      </c>
      <c r="R7" s="28">
        <v>0.04</v>
      </c>
      <c r="S7" s="9">
        <v>5</v>
      </c>
      <c r="T7" s="28">
        <v>0.02</v>
      </c>
      <c r="U7" s="9">
        <v>8</v>
      </c>
      <c r="V7" s="28">
        <v>0.03</v>
      </c>
      <c r="W7" s="9">
        <v>7</v>
      </c>
      <c r="X7" s="28">
        <v>0.03</v>
      </c>
      <c r="Y7" s="9">
        <v>6</v>
      </c>
      <c r="Z7" s="42">
        <v>0.02</v>
      </c>
      <c r="AA7" s="9">
        <f t="shared" si="0"/>
        <v>86</v>
      </c>
      <c r="AB7" s="28">
        <v>0.03</v>
      </c>
      <c r="AC7" s="46"/>
    </row>
    <row r="8" spans="1:29" s="3" customFormat="1" ht="28.3" x14ac:dyDescent="0.4">
      <c r="B8" s="17" t="s">
        <v>8</v>
      </c>
      <c r="C8" s="10">
        <v>6</v>
      </c>
      <c r="D8" s="29">
        <v>0.02</v>
      </c>
      <c r="E8" s="10">
        <v>5</v>
      </c>
      <c r="F8" s="29">
        <v>0.02</v>
      </c>
      <c r="G8" s="10">
        <v>4</v>
      </c>
      <c r="H8" s="29">
        <v>0.02</v>
      </c>
      <c r="I8" s="10">
        <v>11</v>
      </c>
      <c r="J8" s="29">
        <v>0.03</v>
      </c>
      <c r="K8" s="10">
        <v>2</v>
      </c>
      <c r="L8" s="29">
        <v>0.01</v>
      </c>
      <c r="M8" s="10">
        <v>3</v>
      </c>
      <c r="N8" s="29">
        <v>0.01</v>
      </c>
      <c r="O8" s="10">
        <v>1</v>
      </c>
      <c r="P8" s="29">
        <v>0</v>
      </c>
      <c r="Q8" s="10">
        <v>2</v>
      </c>
      <c r="R8" s="29">
        <v>0.01</v>
      </c>
      <c r="S8" s="10">
        <v>2</v>
      </c>
      <c r="T8" s="29">
        <v>0.01</v>
      </c>
      <c r="U8" s="10">
        <v>4</v>
      </c>
      <c r="V8" s="29">
        <v>0.01</v>
      </c>
      <c r="W8" s="10">
        <v>3</v>
      </c>
      <c r="X8" s="29">
        <v>0.01</v>
      </c>
      <c r="Y8" s="10">
        <v>3</v>
      </c>
      <c r="Z8" s="43">
        <v>0.01</v>
      </c>
      <c r="AA8" s="10">
        <f t="shared" si="0"/>
        <v>46</v>
      </c>
      <c r="AB8" s="29">
        <v>0.01</v>
      </c>
      <c r="AC8" s="46"/>
    </row>
    <row r="9" spans="1:29" s="3" customFormat="1" ht="28.3" x14ac:dyDescent="0.4">
      <c r="B9" s="18" t="s">
        <v>9</v>
      </c>
      <c r="C9" s="11">
        <v>5</v>
      </c>
      <c r="D9" s="30">
        <v>0.02</v>
      </c>
      <c r="E9" s="11">
        <v>4</v>
      </c>
      <c r="F9" s="30">
        <v>0.01</v>
      </c>
      <c r="G9" s="11">
        <v>4</v>
      </c>
      <c r="H9" s="30">
        <v>0.02</v>
      </c>
      <c r="I9" s="11">
        <v>5</v>
      </c>
      <c r="J9" s="30">
        <v>0.01</v>
      </c>
      <c r="K9" s="11">
        <v>2</v>
      </c>
      <c r="L9" s="30">
        <v>0.01</v>
      </c>
      <c r="M9" s="11">
        <v>7</v>
      </c>
      <c r="N9" s="30">
        <v>0.03</v>
      </c>
      <c r="O9" s="11">
        <v>8</v>
      </c>
      <c r="P9" s="30">
        <v>0.03</v>
      </c>
      <c r="Q9" s="11">
        <v>3</v>
      </c>
      <c r="R9" s="30">
        <v>0.01</v>
      </c>
      <c r="S9" s="11">
        <v>2</v>
      </c>
      <c r="T9" s="30">
        <v>0.01</v>
      </c>
      <c r="U9" s="11">
        <v>6</v>
      </c>
      <c r="V9" s="30">
        <v>0.02</v>
      </c>
      <c r="W9" s="11">
        <v>3</v>
      </c>
      <c r="X9" s="30">
        <v>0.01</v>
      </c>
      <c r="Y9" s="11">
        <v>3</v>
      </c>
      <c r="Z9" s="44">
        <v>0.01</v>
      </c>
      <c r="AA9" s="11">
        <f t="shared" si="0"/>
        <v>52</v>
      </c>
      <c r="AB9" s="30">
        <v>0.02</v>
      </c>
      <c r="AC9" s="46"/>
    </row>
    <row r="10" spans="1:29" s="3" customFormat="1" ht="28.3" x14ac:dyDescent="0.4">
      <c r="B10" s="19" t="s">
        <v>10</v>
      </c>
      <c r="C10" s="12">
        <v>1</v>
      </c>
      <c r="D10" s="31">
        <v>0</v>
      </c>
      <c r="E10" s="12">
        <v>3</v>
      </c>
      <c r="F10" s="31">
        <v>0.01</v>
      </c>
      <c r="G10" s="12">
        <v>5</v>
      </c>
      <c r="H10" s="31">
        <v>0.02</v>
      </c>
      <c r="I10" s="12">
        <v>1</v>
      </c>
      <c r="J10" s="31">
        <v>0</v>
      </c>
      <c r="K10" s="12">
        <v>0</v>
      </c>
      <c r="L10" s="31">
        <v>0</v>
      </c>
      <c r="M10" s="12">
        <v>1</v>
      </c>
      <c r="N10" s="31">
        <v>0</v>
      </c>
      <c r="O10" s="12">
        <v>1</v>
      </c>
      <c r="P10" s="31">
        <v>0</v>
      </c>
      <c r="Q10" s="12">
        <v>0</v>
      </c>
      <c r="R10" s="31">
        <v>0</v>
      </c>
      <c r="S10" s="12">
        <v>2</v>
      </c>
      <c r="T10" s="31">
        <v>0.01</v>
      </c>
      <c r="U10" s="12">
        <v>0</v>
      </c>
      <c r="V10" s="31">
        <v>0</v>
      </c>
      <c r="W10" s="12">
        <v>1</v>
      </c>
      <c r="X10" s="31">
        <v>0</v>
      </c>
      <c r="Y10" s="12">
        <v>1</v>
      </c>
      <c r="Z10" s="45">
        <v>0</v>
      </c>
      <c r="AA10" s="12">
        <f t="shared" si="0"/>
        <v>16</v>
      </c>
      <c r="AB10" s="31">
        <v>0</v>
      </c>
      <c r="AC10" s="46"/>
    </row>
    <row r="11" spans="1:29" x14ac:dyDescent="0.35">
      <c r="B11" s="20" t="s">
        <v>2</v>
      </c>
      <c r="C11" s="13">
        <f t="shared" ref="C11:K11" si="1">SUM(C5:C10)</f>
        <v>301</v>
      </c>
      <c r="D11" s="13"/>
      <c r="E11" s="13">
        <f t="shared" si="1"/>
        <v>318</v>
      </c>
      <c r="F11" s="13"/>
      <c r="G11" s="13">
        <f t="shared" si="1"/>
        <v>254</v>
      </c>
      <c r="H11" s="13"/>
      <c r="I11" s="13">
        <f t="shared" si="1"/>
        <v>346</v>
      </c>
      <c r="J11" s="13"/>
      <c r="K11" s="13">
        <f t="shared" si="1"/>
        <v>225</v>
      </c>
      <c r="L11" s="13"/>
      <c r="M11" s="13">
        <f t="shared" ref="M11" si="2">SUM(M5:M10)</f>
        <v>240</v>
      </c>
      <c r="N11" s="13"/>
      <c r="O11" s="13">
        <f t="shared" ref="O11" si="3">SUM(O5:O10)</f>
        <v>304</v>
      </c>
      <c r="P11" s="13"/>
      <c r="Q11" s="13">
        <f t="shared" ref="Q11" si="4">SUM(Q5:Q10)</f>
        <v>251</v>
      </c>
      <c r="R11" s="13"/>
      <c r="S11" s="13">
        <f t="shared" ref="S11" si="5">SUM(S5:S10)</f>
        <v>273</v>
      </c>
      <c r="T11" s="13"/>
      <c r="U11" s="13">
        <f t="shared" ref="U11" si="6">SUM(U5:U10)</f>
        <v>311</v>
      </c>
      <c r="V11" s="13"/>
      <c r="W11" s="13">
        <f t="shared" ref="W11" si="7">SUM(W5:W10)</f>
        <v>276</v>
      </c>
      <c r="X11" s="13"/>
      <c r="Y11" s="13">
        <f t="shared" ref="Y11" si="8">SUM(Y5:Y10)</f>
        <v>267</v>
      </c>
      <c r="Z11" s="13"/>
      <c r="AA11" s="13">
        <f t="shared" ref="AA11" si="9">SUM(AA5:AA10)</f>
        <v>3366</v>
      </c>
      <c r="AB11" s="13"/>
    </row>
    <row r="14" spans="1:29" ht="15" customHeight="1" x14ac:dyDescent="0.35">
      <c r="B14" s="62" t="s">
        <v>11</v>
      </c>
      <c r="C14" s="65">
        <v>45383</v>
      </c>
      <c r="D14" s="65"/>
      <c r="E14" s="65">
        <v>45413</v>
      </c>
      <c r="F14" s="65"/>
      <c r="G14" s="65">
        <v>45444</v>
      </c>
      <c r="H14" s="65"/>
      <c r="I14" s="65">
        <v>45474</v>
      </c>
      <c r="J14" s="65"/>
      <c r="K14" s="65">
        <v>45505</v>
      </c>
      <c r="L14" s="65"/>
      <c r="M14" s="65">
        <v>45536</v>
      </c>
      <c r="N14" s="65"/>
      <c r="O14" s="65">
        <v>45566</v>
      </c>
      <c r="P14" s="65"/>
      <c r="Q14" s="65">
        <v>45597</v>
      </c>
      <c r="R14" s="65"/>
      <c r="S14" s="65">
        <v>45627</v>
      </c>
      <c r="T14" s="65"/>
      <c r="U14" s="65">
        <v>45658</v>
      </c>
      <c r="V14" s="65"/>
      <c r="W14" s="65">
        <v>45689</v>
      </c>
      <c r="X14" s="65"/>
      <c r="Y14" s="65">
        <v>45717</v>
      </c>
      <c r="Z14" s="65"/>
      <c r="AA14" s="68" t="s">
        <v>1</v>
      </c>
      <c r="AB14" s="69" t="s">
        <v>6</v>
      </c>
    </row>
    <row r="15" spans="1:29" s="2" customFormat="1" ht="28.3" x14ac:dyDescent="0.4">
      <c r="B15" s="62"/>
      <c r="C15" s="5" t="s">
        <v>5</v>
      </c>
      <c r="D15" s="5" t="s">
        <v>6</v>
      </c>
      <c r="E15" s="5" t="s">
        <v>5</v>
      </c>
      <c r="F15" s="5" t="s">
        <v>6</v>
      </c>
      <c r="G15" s="5" t="s">
        <v>5</v>
      </c>
      <c r="H15" s="5" t="s">
        <v>6</v>
      </c>
      <c r="I15" s="5" t="s">
        <v>5</v>
      </c>
      <c r="J15" s="5" t="s">
        <v>6</v>
      </c>
      <c r="K15" s="5" t="s">
        <v>5</v>
      </c>
      <c r="L15" s="5" t="s">
        <v>6</v>
      </c>
      <c r="M15" s="5" t="s">
        <v>5</v>
      </c>
      <c r="N15" s="5" t="s">
        <v>6</v>
      </c>
      <c r="O15" s="5" t="s">
        <v>5</v>
      </c>
      <c r="P15" s="5" t="s">
        <v>6</v>
      </c>
      <c r="Q15" s="5" t="s">
        <v>5</v>
      </c>
      <c r="R15" s="5" t="s">
        <v>6</v>
      </c>
      <c r="S15" s="5" t="s">
        <v>5</v>
      </c>
      <c r="T15" s="5" t="s">
        <v>6</v>
      </c>
      <c r="U15" s="5" t="s">
        <v>5</v>
      </c>
      <c r="V15" s="5" t="s">
        <v>6</v>
      </c>
      <c r="W15" s="5" t="s">
        <v>5</v>
      </c>
      <c r="X15" s="5" t="s">
        <v>6</v>
      </c>
      <c r="Y15" s="5" t="s">
        <v>5</v>
      </c>
      <c r="Z15" s="5" t="s">
        <v>6</v>
      </c>
      <c r="AA15" s="68"/>
      <c r="AB15" s="69"/>
    </row>
    <row r="16" spans="1:29" x14ac:dyDescent="0.35">
      <c r="B16" s="22" t="s">
        <v>12</v>
      </c>
      <c r="C16" s="32">
        <v>260</v>
      </c>
      <c r="D16" s="36">
        <v>0.89</v>
      </c>
      <c r="E16" s="32">
        <v>278</v>
      </c>
      <c r="F16" s="36">
        <v>0.89</v>
      </c>
      <c r="G16" s="32">
        <v>217</v>
      </c>
      <c r="H16" s="36">
        <v>0.87</v>
      </c>
      <c r="I16" s="32">
        <v>302</v>
      </c>
      <c r="J16" s="36">
        <v>0.9</v>
      </c>
      <c r="K16" s="32">
        <v>212</v>
      </c>
      <c r="L16" s="36">
        <v>0.95</v>
      </c>
      <c r="M16" s="32">
        <v>213</v>
      </c>
      <c r="N16" s="36">
        <v>0.91</v>
      </c>
      <c r="O16" s="32">
        <v>270</v>
      </c>
      <c r="P16" s="36">
        <v>0.92</v>
      </c>
      <c r="Q16" s="32">
        <v>225</v>
      </c>
      <c r="R16" s="36">
        <v>0.91</v>
      </c>
      <c r="S16" s="32">
        <v>243</v>
      </c>
      <c r="T16" s="36">
        <v>0.91</v>
      </c>
      <c r="U16" s="32">
        <v>278</v>
      </c>
      <c r="V16" s="36">
        <v>0.91</v>
      </c>
      <c r="W16" s="32">
        <v>240</v>
      </c>
      <c r="X16" s="36">
        <v>0.89</v>
      </c>
      <c r="Y16" s="32">
        <v>243</v>
      </c>
      <c r="Z16" s="36">
        <v>0.93</v>
      </c>
      <c r="AA16" s="7">
        <f>Y16+W16+U16+S16+Q16+O16+M16+K16+I16+G16+E16+C16</f>
        <v>2981</v>
      </c>
      <c r="AB16" s="36">
        <v>0.91</v>
      </c>
      <c r="AC16" s="47"/>
    </row>
    <row r="17" spans="2:29" x14ac:dyDescent="0.35">
      <c r="B17" s="21" t="s">
        <v>13</v>
      </c>
      <c r="C17" s="33">
        <v>5</v>
      </c>
      <c r="D17" s="37">
        <v>0.02</v>
      </c>
      <c r="E17" s="33">
        <v>9</v>
      </c>
      <c r="F17" s="37">
        <v>0.03</v>
      </c>
      <c r="G17" s="33">
        <v>6</v>
      </c>
      <c r="H17" s="37">
        <v>0.02</v>
      </c>
      <c r="I17" s="33">
        <v>4</v>
      </c>
      <c r="J17" s="37">
        <v>0.01</v>
      </c>
      <c r="K17" s="33">
        <v>2</v>
      </c>
      <c r="L17" s="37">
        <v>0.01</v>
      </c>
      <c r="M17" s="33">
        <v>4</v>
      </c>
      <c r="N17" s="37">
        <v>0.02</v>
      </c>
      <c r="O17" s="33">
        <v>6</v>
      </c>
      <c r="P17" s="37">
        <v>0.02</v>
      </c>
      <c r="Q17" s="33">
        <v>4</v>
      </c>
      <c r="R17" s="37">
        <v>0.02</v>
      </c>
      <c r="S17" s="33">
        <v>3</v>
      </c>
      <c r="T17" s="37">
        <v>0.01</v>
      </c>
      <c r="U17" s="33">
        <v>5</v>
      </c>
      <c r="V17" s="37">
        <v>0.02</v>
      </c>
      <c r="W17" s="33">
        <v>8</v>
      </c>
      <c r="X17" s="37">
        <v>0.03</v>
      </c>
      <c r="Y17" s="33">
        <v>1</v>
      </c>
      <c r="Z17" s="37">
        <v>0</v>
      </c>
      <c r="AA17" s="11">
        <f t="shared" ref="AA17:AA19" si="10">Y17+W17+U17+S17+Q17+O17+M17+K17+I17+G17+E17+C17</f>
        <v>57</v>
      </c>
      <c r="AB17" s="37">
        <v>0.02</v>
      </c>
      <c r="AC17" s="47"/>
    </row>
    <row r="18" spans="2:29" x14ac:dyDescent="0.35">
      <c r="B18" s="23" t="s">
        <v>14</v>
      </c>
      <c r="C18" s="34">
        <v>16</v>
      </c>
      <c r="D18" s="38">
        <v>0.05</v>
      </c>
      <c r="E18" s="34">
        <v>19</v>
      </c>
      <c r="F18" s="38">
        <v>0.06</v>
      </c>
      <c r="G18" s="34">
        <v>20</v>
      </c>
      <c r="H18" s="38">
        <v>0.08</v>
      </c>
      <c r="I18" s="34">
        <v>25</v>
      </c>
      <c r="J18" s="38">
        <v>7.0000000000000007E-2</v>
      </c>
      <c r="K18" s="34">
        <v>5</v>
      </c>
      <c r="L18" s="38">
        <v>0.02</v>
      </c>
      <c r="M18" s="34">
        <v>15</v>
      </c>
      <c r="N18" s="38">
        <v>0.06</v>
      </c>
      <c r="O18" s="34">
        <v>13</v>
      </c>
      <c r="P18" s="38">
        <v>0.04</v>
      </c>
      <c r="Q18" s="34">
        <v>16</v>
      </c>
      <c r="R18" s="38">
        <v>7.0000000000000007E-2</v>
      </c>
      <c r="S18" s="34">
        <v>15</v>
      </c>
      <c r="T18" s="38">
        <v>0.06</v>
      </c>
      <c r="U18" s="34">
        <v>15</v>
      </c>
      <c r="V18" s="38">
        <v>0.05</v>
      </c>
      <c r="W18" s="34">
        <v>17</v>
      </c>
      <c r="X18" s="38">
        <v>0.06</v>
      </c>
      <c r="Y18" s="34">
        <v>13</v>
      </c>
      <c r="Z18" s="38">
        <v>0.05</v>
      </c>
      <c r="AA18" s="9">
        <f t="shared" si="10"/>
        <v>189</v>
      </c>
      <c r="AB18" s="38">
        <v>0.06</v>
      </c>
      <c r="AC18" s="47"/>
    </row>
    <row r="19" spans="2:29" x14ac:dyDescent="0.35">
      <c r="B19" s="24" t="s">
        <v>15</v>
      </c>
      <c r="C19" s="35">
        <v>10</v>
      </c>
      <c r="D19" s="39">
        <v>0.03</v>
      </c>
      <c r="E19" s="35">
        <v>8</v>
      </c>
      <c r="F19" s="39">
        <v>0.03</v>
      </c>
      <c r="G19" s="35">
        <v>7</v>
      </c>
      <c r="H19" s="39">
        <v>0.03</v>
      </c>
      <c r="I19" s="35">
        <v>4</v>
      </c>
      <c r="J19" s="39">
        <v>0.01</v>
      </c>
      <c r="K19" s="35">
        <v>3</v>
      </c>
      <c r="L19" s="39">
        <v>0.01</v>
      </c>
      <c r="M19" s="35">
        <v>3</v>
      </c>
      <c r="N19" s="39">
        <v>0.01</v>
      </c>
      <c r="O19" s="35">
        <v>6</v>
      </c>
      <c r="P19" s="39">
        <v>0.02</v>
      </c>
      <c r="Q19" s="35">
        <v>1</v>
      </c>
      <c r="R19" s="39">
        <v>0</v>
      </c>
      <c r="S19" s="35">
        <v>6</v>
      </c>
      <c r="T19" s="39">
        <v>0.02</v>
      </c>
      <c r="U19" s="35">
        <v>7</v>
      </c>
      <c r="V19" s="39">
        <v>0.02</v>
      </c>
      <c r="W19" s="35">
        <v>6</v>
      </c>
      <c r="X19" s="39">
        <v>0.02</v>
      </c>
      <c r="Y19" s="35">
        <v>3</v>
      </c>
      <c r="Z19" s="39">
        <v>0.01</v>
      </c>
      <c r="AA19" s="12">
        <f t="shared" si="10"/>
        <v>64</v>
      </c>
      <c r="AB19" s="39">
        <v>0.02</v>
      </c>
      <c r="AC19" s="47"/>
    </row>
    <row r="20" spans="2:29" x14ac:dyDescent="0.35">
      <c r="B20" s="25" t="s">
        <v>1</v>
      </c>
      <c r="C20" s="6">
        <f>SUM(C16:C19)</f>
        <v>291</v>
      </c>
      <c r="D20" s="6"/>
      <c r="E20" s="6">
        <f t="shared" ref="E20:K20" si="11">SUM(E16:E19)</f>
        <v>314</v>
      </c>
      <c r="F20" s="6"/>
      <c r="G20" s="6">
        <f t="shared" si="11"/>
        <v>250</v>
      </c>
      <c r="H20" s="6"/>
      <c r="I20" s="6">
        <f t="shared" si="11"/>
        <v>335</v>
      </c>
      <c r="J20" s="6"/>
      <c r="K20" s="6">
        <f t="shared" si="11"/>
        <v>222</v>
      </c>
      <c r="L20" s="6">
        <f t="shared" ref="L20" si="12">SUM(L16:L19)</f>
        <v>0.99</v>
      </c>
      <c r="M20" s="6">
        <f t="shared" ref="M20" si="13">SUM(M16:M19)</f>
        <v>235</v>
      </c>
      <c r="N20" s="6"/>
      <c r="O20" s="6">
        <f t="shared" ref="O20" si="14">SUM(O16:O19)</f>
        <v>295</v>
      </c>
      <c r="P20" s="6"/>
      <c r="Q20" s="6">
        <f t="shared" ref="Q20" si="15">SUM(Q16:Q19)</f>
        <v>246</v>
      </c>
      <c r="R20" s="6"/>
      <c r="S20" s="6">
        <f t="shared" ref="S20" si="16">SUM(S16:S19)</f>
        <v>267</v>
      </c>
      <c r="T20" s="6"/>
      <c r="U20" s="6">
        <f t="shared" ref="U20" si="17">SUM(U16:U19)</f>
        <v>305</v>
      </c>
      <c r="V20" s="6"/>
      <c r="W20" s="6">
        <f t="shared" ref="W20" si="18">SUM(W16:W19)</f>
        <v>271</v>
      </c>
      <c r="X20" s="6"/>
      <c r="Y20" s="6">
        <f t="shared" ref="Y20" si="19">SUM(Y16:Y19)</f>
        <v>260</v>
      </c>
      <c r="Z20" s="6"/>
      <c r="AA20" s="6">
        <f t="shared" ref="AA20" si="20">SUM(AA16:AA19)</f>
        <v>3291</v>
      </c>
      <c r="AB20" s="6"/>
      <c r="AC20" s="47"/>
    </row>
  </sheetData>
  <mergeCells count="31">
    <mergeCell ref="S3:T3"/>
    <mergeCell ref="C3:D3"/>
    <mergeCell ref="E3:F3"/>
    <mergeCell ref="G3:H3"/>
    <mergeCell ref="M3:N3"/>
    <mergeCell ref="I3:J3"/>
    <mergeCell ref="K3:L3"/>
    <mergeCell ref="B14:B15"/>
    <mergeCell ref="O3:P3"/>
    <mergeCell ref="Q3:R3"/>
    <mergeCell ref="S14:T14"/>
    <mergeCell ref="C14:D14"/>
    <mergeCell ref="E14:F14"/>
    <mergeCell ref="G14:H14"/>
    <mergeCell ref="I14:J14"/>
    <mergeCell ref="A1:E1"/>
    <mergeCell ref="AA3:AA4"/>
    <mergeCell ref="AB3:AB4"/>
    <mergeCell ref="AA14:AA15"/>
    <mergeCell ref="AB14:AB15"/>
    <mergeCell ref="B3:B4"/>
    <mergeCell ref="K14:L14"/>
    <mergeCell ref="U3:V3"/>
    <mergeCell ref="W3:X3"/>
    <mergeCell ref="Y3:Z3"/>
    <mergeCell ref="M14:N14"/>
    <mergeCell ref="O14:P14"/>
    <mergeCell ref="U14:V14"/>
    <mergeCell ref="W14:X14"/>
    <mergeCell ref="Y14:Z14"/>
    <mergeCell ref="Q14:R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C7459-647E-4C05-9381-EA40C4BD61A3}">
  <dimension ref="A1:AC20"/>
  <sheetViews>
    <sheetView tabSelected="1" workbookViewId="0">
      <pane xSplit="2" ySplit="1" topLeftCell="Q14" activePane="bottomRight" state="frozen"/>
      <selection pane="topRight" activeCell="C1" sqref="C1"/>
      <selection pane="bottomLeft" activeCell="A2" sqref="A2"/>
      <selection pane="bottomRight" activeCell="U9" sqref="U9"/>
    </sheetView>
  </sheetViews>
  <sheetFormatPr defaultColWidth="8.69140625" defaultRowHeight="14.15" x14ac:dyDescent="0.35"/>
  <cols>
    <col min="1" max="1" width="8.69140625" style="1"/>
    <col min="2" max="2" width="38.61328125" style="1" customWidth="1"/>
    <col min="3" max="3" width="12.69140625" style="1" customWidth="1"/>
    <col min="4" max="4" width="12.23046875" style="1" bestFit="1" customWidth="1"/>
    <col min="5" max="5" width="12.69140625" style="1" customWidth="1"/>
    <col min="6" max="6" width="8.69140625" style="1"/>
    <col min="7" max="7" width="12.69140625" style="1" customWidth="1"/>
    <col min="8" max="8" width="8.69140625" style="1"/>
    <col min="9" max="9" width="12.69140625" style="1" customWidth="1"/>
    <col min="10" max="10" width="8.69140625" style="1"/>
    <col min="11" max="11" width="12.69140625" style="1" customWidth="1"/>
    <col min="12" max="12" width="8.69140625" style="1"/>
    <col min="13" max="13" width="12.69140625" style="1" customWidth="1"/>
    <col min="14" max="14" width="8.69140625" style="1"/>
    <col min="15" max="15" width="12.69140625" style="1" customWidth="1"/>
    <col min="16" max="16" width="8.69140625" style="1"/>
    <col min="17" max="17" width="12.69140625" style="1" customWidth="1"/>
    <col min="18" max="18" width="8.69140625" style="1"/>
    <col min="19" max="19" width="12.69140625" style="1" customWidth="1"/>
    <col min="20" max="20" width="8.69140625" style="1"/>
    <col min="21" max="21" width="12.69140625" style="1" customWidth="1"/>
    <col min="22" max="22" width="8.69140625" style="1"/>
    <col min="23" max="23" width="12.69140625" style="1" customWidth="1"/>
    <col min="24" max="24" width="8.69140625" style="1"/>
    <col min="25" max="25" width="12.69140625" style="1" customWidth="1"/>
    <col min="26" max="26" width="8.69140625" style="1" customWidth="1"/>
    <col min="27" max="27" width="14.69140625" style="1" customWidth="1"/>
    <col min="28" max="28" width="8.69140625" style="1"/>
    <col min="29" max="29" width="8.69140625" style="55"/>
    <col min="30" max="16384" width="8.69140625" style="1"/>
  </cols>
  <sheetData>
    <row r="1" spans="1:29" ht="22.75" x14ac:dyDescent="0.55000000000000004">
      <c r="A1" s="70" t="s">
        <v>18</v>
      </c>
      <c r="B1" s="70"/>
      <c r="C1" s="70"/>
      <c r="D1" s="70"/>
      <c r="E1" s="70"/>
    </row>
    <row r="3" spans="1:29" ht="15" customHeight="1" x14ac:dyDescent="0.35">
      <c r="B3" s="62" t="s">
        <v>17</v>
      </c>
      <c r="C3" s="65">
        <v>45748</v>
      </c>
      <c r="D3" s="65"/>
      <c r="E3" s="65">
        <v>45778</v>
      </c>
      <c r="F3" s="65"/>
      <c r="G3" s="65">
        <v>45809</v>
      </c>
      <c r="H3" s="65"/>
      <c r="I3" s="65">
        <v>45839</v>
      </c>
      <c r="J3" s="65"/>
      <c r="K3" s="65">
        <v>45870</v>
      </c>
      <c r="L3" s="65"/>
      <c r="M3" s="65">
        <v>45901</v>
      </c>
      <c r="N3" s="65"/>
      <c r="O3" s="65">
        <v>45931</v>
      </c>
      <c r="P3" s="65"/>
      <c r="Q3" s="65">
        <v>45962</v>
      </c>
      <c r="R3" s="65"/>
      <c r="S3" s="65">
        <v>45992</v>
      </c>
      <c r="T3" s="65"/>
      <c r="U3" s="65">
        <v>46023</v>
      </c>
      <c r="V3" s="65"/>
      <c r="W3" s="65">
        <v>46054</v>
      </c>
      <c r="X3" s="65"/>
      <c r="Y3" s="71">
        <v>46082</v>
      </c>
      <c r="Z3" s="72"/>
      <c r="AA3" s="68" t="s">
        <v>1</v>
      </c>
      <c r="AB3" s="69" t="s">
        <v>6</v>
      </c>
    </row>
    <row r="4" spans="1:29" s="2" customFormat="1" ht="28.3" x14ac:dyDescent="0.4">
      <c r="B4" s="62"/>
      <c r="C4" s="5" t="s">
        <v>37</v>
      </c>
      <c r="D4" s="5" t="s">
        <v>6</v>
      </c>
      <c r="E4" s="5" t="s">
        <v>37</v>
      </c>
      <c r="F4" s="5" t="s">
        <v>6</v>
      </c>
      <c r="G4" s="5" t="s">
        <v>37</v>
      </c>
      <c r="H4" s="5" t="s">
        <v>6</v>
      </c>
      <c r="I4" s="5" t="s">
        <v>37</v>
      </c>
      <c r="J4" s="5" t="s">
        <v>6</v>
      </c>
      <c r="K4" s="5" t="s">
        <v>37</v>
      </c>
      <c r="L4" s="5" t="s">
        <v>6</v>
      </c>
      <c r="M4" s="5" t="s">
        <v>37</v>
      </c>
      <c r="N4" s="5" t="s">
        <v>6</v>
      </c>
      <c r="O4" s="5" t="s">
        <v>37</v>
      </c>
      <c r="P4" s="5" t="s">
        <v>6</v>
      </c>
      <c r="Q4" s="5" t="s">
        <v>37</v>
      </c>
      <c r="R4" s="5" t="s">
        <v>6</v>
      </c>
      <c r="S4" s="5" t="s">
        <v>37</v>
      </c>
      <c r="T4" s="5" t="s">
        <v>6</v>
      </c>
      <c r="U4" s="5" t="s">
        <v>37</v>
      </c>
      <c r="V4" s="5" t="s">
        <v>6</v>
      </c>
      <c r="W4" s="5" t="s">
        <v>37</v>
      </c>
      <c r="X4" s="5" t="s">
        <v>6</v>
      </c>
      <c r="Y4" s="5" t="s">
        <v>5</v>
      </c>
      <c r="Z4" s="5" t="s">
        <v>6</v>
      </c>
      <c r="AA4" s="68"/>
      <c r="AB4" s="69"/>
      <c r="AC4" s="56"/>
    </row>
    <row r="5" spans="1:29" s="3" customFormat="1" ht="28.3" x14ac:dyDescent="0.4">
      <c r="B5" s="14" t="s">
        <v>3</v>
      </c>
      <c r="C5" s="7">
        <v>233</v>
      </c>
      <c r="D5" s="26">
        <v>0.84</v>
      </c>
      <c r="E5" s="7">
        <v>255</v>
      </c>
      <c r="F5" s="26">
        <v>0.84</v>
      </c>
      <c r="G5" s="7">
        <v>219</v>
      </c>
      <c r="H5" s="26">
        <v>0.84</v>
      </c>
      <c r="I5" s="7">
        <v>248</v>
      </c>
      <c r="J5" s="26">
        <v>0.81</v>
      </c>
      <c r="K5" s="7">
        <v>198</v>
      </c>
      <c r="L5" s="26">
        <v>0.85</v>
      </c>
      <c r="M5" s="7">
        <v>200</v>
      </c>
      <c r="N5" s="26">
        <v>0.91</v>
      </c>
      <c r="O5" s="7">
        <v>270</v>
      </c>
      <c r="P5" s="26">
        <v>0.89</v>
      </c>
      <c r="Q5" s="7">
        <v>225</v>
      </c>
      <c r="R5" s="26">
        <v>0.88</v>
      </c>
      <c r="S5" s="7">
        <v>225</v>
      </c>
      <c r="T5" s="26">
        <v>0.87</v>
      </c>
      <c r="U5" s="7">
        <v>339</v>
      </c>
      <c r="V5" s="26">
        <v>0.88</v>
      </c>
      <c r="W5" s="7">
        <v>241</v>
      </c>
      <c r="X5" s="26">
        <v>0.83</v>
      </c>
      <c r="Y5" s="7"/>
      <c r="Z5" s="40"/>
      <c r="AA5" s="7">
        <f>Y5+W5+U5+S5+Q5+O5+M5+K5+I5+G5+E5+C5</f>
        <v>2653</v>
      </c>
      <c r="AB5" s="26">
        <v>0.85</v>
      </c>
      <c r="AC5" s="57">
        <f>AA5/AA11*100</f>
        <v>84.896000000000001</v>
      </c>
    </row>
    <row r="6" spans="1:29" s="3" customFormat="1" ht="28.3" x14ac:dyDescent="0.4">
      <c r="B6" s="15" t="s">
        <v>4</v>
      </c>
      <c r="C6" s="8">
        <v>30</v>
      </c>
      <c r="D6" s="27">
        <v>0.11</v>
      </c>
      <c r="E6" s="8">
        <v>37</v>
      </c>
      <c r="F6" s="27">
        <v>0.12</v>
      </c>
      <c r="G6" s="8">
        <v>28</v>
      </c>
      <c r="H6" s="27">
        <v>0.11</v>
      </c>
      <c r="I6" s="8">
        <v>44</v>
      </c>
      <c r="J6" s="27">
        <v>0.14000000000000001</v>
      </c>
      <c r="K6" s="8">
        <v>28</v>
      </c>
      <c r="L6" s="27">
        <v>0.12</v>
      </c>
      <c r="M6" s="8">
        <v>13</v>
      </c>
      <c r="N6" s="27">
        <v>0.06</v>
      </c>
      <c r="O6" s="8">
        <v>26</v>
      </c>
      <c r="P6" s="27">
        <v>0.09</v>
      </c>
      <c r="Q6" s="8">
        <v>18</v>
      </c>
      <c r="R6" s="27">
        <v>7.0000000000000007E-2</v>
      </c>
      <c r="S6" s="8">
        <v>21</v>
      </c>
      <c r="T6" s="27">
        <v>0.08</v>
      </c>
      <c r="U6" s="8">
        <v>31</v>
      </c>
      <c r="V6" s="27">
        <v>0.08</v>
      </c>
      <c r="W6" s="8">
        <v>33</v>
      </c>
      <c r="X6" s="27">
        <v>0.11</v>
      </c>
      <c r="Y6" s="8"/>
      <c r="Z6" s="41"/>
      <c r="AA6" s="8">
        <f>Y6+W6+U6+S6+Q6+O6+M6+K6+I6+G6+E6+C6</f>
        <v>309</v>
      </c>
      <c r="AB6" s="27">
        <v>0.1</v>
      </c>
      <c r="AC6" s="57">
        <f>AA6/AA11*100</f>
        <v>9.8879999999999999</v>
      </c>
    </row>
    <row r="7" spans="1:29" s="3" customFormat="1" ht="28.3" x14ac:dyDescent="0.4">
      <c r="B7" s="16" t="s">
        <v>7</v>
      </c>
      <c r="C7" s="9">
        <v>9</v>
      </c>
      <c r="D7" s="28">
        <v>0.03</v>
      </c>
      <c r="E7" s="9">
        <v>6</v>
      </c>
      <c r="F7" s="28">
        <v>0.02</v>
      </c>
      <c r="G7" s="9">
        <v>7</v>
      </c>
      <c r="H7" s="28">
        <v>0.03</v>
      </c>
      <c r="I7" s="9">
        <v>33</v>
      </c>
      <c r="J7" s="28">
        <v>0.01</v>
      </c>
      <c r="K7" s="9">
        <v>3</v>
      </c>
      <c r="L7" s="28">
        <v>0.01</v>
      </c>
      <c r="M7" s="9">
        <v>3</v>
      </c>
      <c r="N7" s="28">
        <v>0.01</v>
      </c>
      <c r="O7" s="9">
        <v>3</v>
      </c>
      <c r="P7" s="28">
        <v>0.01</v>
      </c>
      <c r="Q7" s="9">
        <v>2</v>
      </c>
      <c r="R7" s="28">
        <v>0.01</v>
      </c>
      <c r="S7" s="9">
        <v>4</v>
      </c>
      <c r="T7" s="28">
        <v>0.02</v>
      </c>
      <c r="U7" s="9">
        <v>5</v>
      </c>
      <c r="V7" s="28">
        <v>0.01</v>
      </c>
      <c r="W7" s="9">
        <v>8</v>
      </c>
      <c r="X7" s="28">
        <v>0.03</v>
      </c>
      <c r="Y7" s="9"/>
      <c r="Z7" s="42"/>
      <c r="AA7" s="9">
        <f>Y7+W7+U7+S7+Q7+O7+M7+K7+I7+G7+E7+C7</f>
        <v>83</v>
      </c>
      <c r="AB7" s="28">
        <v>0.03</v>
      </c>
      <c r="AC7" s="57">
        <f>AA7/AA11*100</f>
        <v>2.6560000000000001</v>
      </c>
    </row>
    <row r="8" spans="1:29" s="3" customFormat="1" ht="28.3" x14ac:dyDescent="0.4">
      <c r="B8" s="17" t="s">
        <v>8</v>
      </c>
      <c r="C8" s="10">
        <v>4</v>
      </c>
      <c r="D8" s="29">
        <v>0.01</v>
      </c>
      <c r="E8" s="10">
        <v>2</v>
      </c>
      <c r="F8" s="29">
        <v>0.01</v>
      </c>
      <c r="G8" s="10">
        <v>2</v>
      </c>
      <c r="H8" s="29">
        <v>0.01</v>
      </c>
      <c r="I8" s="10">
        <v>7</v>
      </c>
      <c r="J8" s="29">
        <v>0.02</v>
      </c>
      <c r="K8" s="10">
        <v>2</v>
      </c>
      <c r="L8" s="29">
        <v>0.01</v>
      </c>
      <c r="M8" s="10">
        <v>3</v>
      </c>
      <c r="N8" s="29">
        <v>0.01</v>
      </c>
      <c r="O8" s="10">
        <v>0</v>
      </c>
      <c r="P8" s="29">
        <v>0</v>
      </c>
      <c r="Q8" s="10">
        <v>5</v>
      </c>
      <c r="R8" s="29">
        <v>0.02</v>
      </c>
      <c r="S8" s="10">
        <v>4</v>
      </c>
      <c r="T8" s="29">
        <v>0.02</v>
      </c>
      <c r="U8" s="10">
        <v>7</v>
      </c>
      <c r="V8" s="29">
        <v>0.02</v>
      </c>
      <c r="W8" s="10">
        <v>4</v>
      </c>
      <c r="X8" s="29">
        <v>0.01</v>
      </c>
      <c r="Y8" s="10"/>
      <c r="Z8" s="43"/>
      <c r="AA8" s="10">
        <f>Y8+W8+U8+S8+Q8+O8+M8+K8+I8+G8+E8+C8</f>
        <v>40</v>
      </c>
      <c r="AB8" s="29">
        <v>0.01</v>
      </c>
      <c r="AC8" s="57">
        <f>AA8/AA11*100</f>
        <v>1.28</v>
      </c>
    </row>
    <row r="9" spans="1:29" s="3" customFormat="1" ht="28.3" x14ac:dyDescent="0.4">
      <c r="B9" s="18" t="s">
        <v>9</v>
      </c>
      <c r="C9" s="11">
        <v>2</v>
      </c>
      <c r="D9" s="30">
        <v>0.01</v>
      </c>
      <c r="E9" s="11">
        <v>4</v>
      </c>
      <c r="F9" s="30">
        <v>0.01</v>
      </c>
      <c r="G9" s="11">
        <v>2</v>
      </c>
      <c r="H9" s="30">
        <v>0.01</v>
      </c>
      <c r="I9" s="11">
        <v>3</v>
      </c>
      <c r="J9" s="30">
        <v>0.01</v>
      </c>
      <c r="K9" s="11">
        <v>2</v>
      </c>
      <c r="L9" s="30">
        <v>0.01</v>
      </c>
      <c r="M9" s="11">
        <v>1</v>
      </c>
      <c r="N9" s="30">
        <v>0</v>
      </c>
      <c r="O9" s="11">
        <v>3</v>
      </c>
      <c r="P9" s="30">
        <v>0.01</v>
      </c>
      <c r="Q9" s="11">
        <v>4</v>
      </c>
      <c r="R9" s="30">
        <v>0.02</v>
      </c>
      <c r="S9" s="11">
        <v>4</v>
      </c>
      <c r="T9" s="30">
        <v>0.02</v>
      </c>
      <c r="U9" s="11">
        <v>4</v>
      </c>
      <c r="V9" s="30">
        <v>0.01</v>
      </c>
      <c r="W9" s="11">
        <v>3</v>
      </c>
      <c r="X9" s="30">
        <v>0.01</v>
      </c>
      <c r="Y9" s="11"/>
      <c r="Z9" s="44"/>
      <c r="AA9" s="11">
        <f>Y9+W9+U9+S9+Q9+O9+M9+K9+I9+G9+E9+C9</f>
        <v>32</v>
      </c>
      <c r="AB9" s="30">
        <v>0.01</v>
      </c>
      <c r="AC9" s="57">
        <f>AA9/AA11*100</f>
        <v>1.024</v>
      </c>
    </row>
    <row r="10" spans="1:29" s="3" customFormat="1" ht="28.3" x14ac:dyDescent="0.4">
      <c r="B10" s="19" t="s">
        <v>10</v>
      </c>
      <c r="C10" s="12">
        <v>0</v>
      </c>
      <c r="D10" s="31">
        <v>0</v>
      </c>
      <c r="E10" s="12">
        <v>0</v>
      </c>
      <c r="F10" s="31">
        <v>0</v>
      </c>
      <c r="G10" s="12">
        <v>2</v>
      </c>
      <c r="H10" s="31">
        <v>0.01</v>
      </c>
      <c r="I10" s="12">
        <v>0</v>
      </c>
      <c r="J10" s="31">
        <v>0</v>
      </c>
      <c r="K10" s="12">
        <v>0</v>
      </c>
      <c r="L10" s="31">
        <v>0</v>
      </c>
      <c r="M10" s="12">
        <v>0</v>
      </c>
      <c r="N10" s="31">
        <v>0</v>
      </c>
      <c r="O10" s="12">
        <v>0</v>
      </c>
      <c r="P10" s="31">
        <v>0</v>
      </c>
      <c r="Q10" s="12">
        <v>1</v>
      </c>
      <c r="R10" s="31">
        <v>0</v>
      </c>
      <c r="S10" s="12">
        <v>2</v>
      </c>
      <c r="T10" s="31">
        <v>0.01</v>
      </c>
      <c r="U10" s="12">
        <v>1</v>
      </c>
      <c r="V10" s="31">
        <v>0</v>
      </c>
      <c r="W10" s="12">
        <v>2</v>
      </c>
      <c r="X10" s="31">
        <v>0.01</v>
      </c>
      <c r="Y10" s="12"/>
      <c r="Z10" s="45"/>
      <c r="AA10" s="12">
        <f>Y10+W10+U10+S10+Q10+O10+M10+K10+I10+G10+E10+C10</f>
        <v>8</v>
      </c>
      <c r="AB10" s="31">
        <v>0</v>
      </c>
      <c r="AC10" s="57">
        <f>AA10/AA11*100</f>
        <v>0.25600000000000001</v>
      </c>
    </row>
    <row r="11" spans="1:29" x14ac:dyDescent="0.35">
      <c r="B11" s="20" t="s">
        <v>2</v>
      </c>
      <c r="C11" s="13">
        <f t="shared" ref="C11:K11" si="0">SUM(C5:C10)</f>
        <v>278</v>
      </c>
      <c r="D11" s="13"/>
      <c r="E11" s="13">
        <f t="shared" si="0"/>
        <v>304</v>
      </c>
      <c r="F11" s="13"/>
      <c r="G11" s="13">
        <f t="shared" si="0"/>
        <v>260</v>
      </c>
      <c r="H11" s="13"/>
      <c r="I11" s="13">
        <f t="shared" si="0"/>
        <v>335</v>
      </c>
      <c r="J11" s="13"/>
      <c r="K11" s="13">
        <f t="shared" si="0"/>
        <v>233</v>
      </c>
      <c r="L11" s="13"/>
      <c r="M11" s="13">
        <f t="shared" ref="M11" si="1">SUM(M5:M10)</f>
        <v>220</v>
      </c>
      <c r="N11" s="13"/>
      <c r="O11" s="13">
        <f t="shared" ref="O11" si="2">SUM(O5:O10)</f>
        <v>302</v>
      </c>
      <c r="P11" s="13"/>
      <c r="Q11" s="13">
        <f t="shared" ref="Q11" si="3">SUM(Q5:Q10)</f>
        <v>255</v>
      </c>
      <c r="R11" s="13"/>
      <c r="S11" s="13">
        <f t="shared" ref="S11" si="4">SUM(S5:S10)</f>
        <v>260</v>
      </c>
      <c r="T11" s="13"/>
      <c r="U11" s="13">
        <f t="shared" ref="U11" si="5">SUM(U5:U10)</f>
        <v>387</v>
      </c>
      <c r="V11" s="13"/>
      <c r="W11" s="13">
        <f t="shared" ref="W11" si="6">SUM(W5:W10)</f>
        <v>291</v>
      </c>
      <c r="X11" s="13"/>
      <c r="Y11" s="13">
        <f t="shared" ref="Y11" si="7">SUM(Y5:Y10)</f>
        <v>0</v>
      </c>
      <c r="Z11" s="13"/>
      <c r="AA11" s="13">
        <f t="shared" ref="AA11" si="8">SUM(AA5:AA10)</f>
        <v>3125</v>
      </c>
      <c r="AB11" s="13"/>
    </row>
    <row r="14" spans="1:29" ht="15" customHeight="1" x14ac:dyDescent="0.35">
      <c r="B14" s="62" t="s">
        <v>11</v>
      </c>
      <c r="C14" s="65">
        <f>C3</f>
        <v>45748</v>
      </c>
      <c r="D14" s="65"/>
      <c r="E14" s="65">
        <f t="shared" ref="E14" si="9">E3</f>
        <v>45778</v>
      </c>
      <c r="F14" s="65"/>
      <c r="G14" s="65">
        <f t="shared" ref="G14" si="10">G3</f>
        <v>45809</v>
      </c>
      <c r="H14" s="65"/>
      <c r="I14" s="65">
        <f t="shared" ref="I14" si="11">I3</f>
        <v>45839</v>
      </c>
      <c r="J14" s="65"/>
      <c r="K14" s="65">
        <f t="shared" ref="K14" si="12">K3</f>
        <v>45870</v>
      </c>
      <c r="L14" s="65"/>
      <c r="M14" s="65">
        <f t="shared" ref="M14" si="13">M3</f>
        <v>45901</v>
      </c>
      <c r="N14" s="65"/>
      <c r="O14" s="65">
        <f t="shared" ref="O14" si="14">O3</f>
        <v>45931</v>
      </c>
      <c r="P14" s="65"/>
      <c r="Q14" s="65">
        <f t="shared" ref="Q14" si="15">Q3</f>
        <v>45962</v>
      </c>
      <c r="R14" s="65"/>
      <c r="S14" s="65">
        <f t="shared" ref="S14" si="16">S3</f>
        <v>45992</v>
      </c>
      <c r="T14" s="65"/>
      <c r="U14" s="65">
        <f t="shared" ref="U14" si="17">U3</f>
        <v>46023</v>
      </c>
      <c r="V14" s="65"/>
      <c r="W14" s="65">
        <f t="shared" ref="W14" si="18">W3</f>
        <v>46054</v>
      </c>
      <c r="X14" s="65"/>
      <c r="Y14" s="71">
        <f t="shared" ref="Y14" si="19">Y3</f>
        <v>46082</v>
      </c>
      <c r="Z14" s="72"/>
      <c r="AA14" s="68" t="s">
        <v>1</v>
      </c>
      <c r="AB14" s="69" t="s">
        <v>6</v>
      </c>
    </row>
    <row r="15" spans="1:29" s="2" customFormat="1" ht="28.3" x14ac:dyDescent="0.4">
      <c r="B15" s="62"/>
      <c r="C15" s="5" t="s">
        <v>37</v>
      </c>
      <c r="D15" s="5" t="s">
        <v>6</v>
      </c>
      <c r="E15" s="5" t="s">
        <v>37</v>
      </c>
      <c r="F15" s="5" t="s">
        <v>6</v>
      </c>
      <c r="G15" s="5" t="s">
        <v>37</v>
      </c>
      <c r="H15" s="5" t="s">
        <v>6</v>
      </c>
      <c r="I15" s="5" t="s">
        <v>37</v>
      </c>
      <c r="J15" s="5" t="s">
        <v>6</v>
      </c>
      <c r="K15" s="5" t="s">
        <v>37</v>
      </c>
      <c r="L15" s="5" t="s">
        <v>6</v>
      </c>
      <c r="M15" s="5" t="s">
        <v>37</v>
      </c>
      <c r="N15" s="5" t="s">
        <v>6</v>
      </c>
      <c r="O15" s="5" t="s">
        <v>37</v>
      </c>
      <c r="P15" s="5" t="s">
        <v>6</v>
      </c>
      <c r="Q15" s="5" t="s">
        <v>37</v>
      </c>
      <c r="R15" s="5" t="s">
        <v>6</v>
      </c>
      <c r="S15" s="5" t="s">
        <v>37</v>
      </c>
      <c r="T15" s="5" t="s">
        <v>6</v>
      </c>
      <c r="U15" s="5" t="s">
        <v>37</v>
      </c>
      <c r="V15" s="5" t="s">
        <v>6</v>
      </c>
      <c r="W15" s="5" t="s">
        <v>37</v>
      </c>
      <c r="X15" s="5" t="s">
        <v>6</v>
      </c>
      <c r="Y15" s="5" t="s">
        <v>5</v>
      </c>
      <c r="Z15" s="5" t="s">
        <v>6</v>
      </c>
      <c r="AA15" s="68"/>
      <c r="AB15" s="69"/>
      <c r="AC15" s="56"/>
    </row>
    <row r="16" spans="1:29" x14ac:dyDescent="0.35">
      <c r="B16" s="22" t="s">
        <v>12</v>
      </c>
      <c r="C16" s="32">
        <v>241</v>
      </c>
      <c r="D16" s="36">
        <v>0.89</v>
      </c>
      <c r="E16" s="32">
        <v>269</v>
      </c>
      <c r="F16" s="36">
        <v>0.9</v>
      </c>
      <c r="G16" s="32">
        <v>228</v>
      </c>
      <c r="H16" s="36">
        <v>0.9</v>
      </c>
      <c r="I16" s="32">
        <v>274</v>
      </c>
      <c r="J16" s="36">
        <v>0.91</v>
      </c>
      <c r="K16" s="32">
        <v>208</v>
      </c>
      <c r="L16" s="36">
        <v>0.9</v>
      </c>
      <c r="M16" s="32">
        <v>198</v>
      </c>
      <c r="N16" s="36">
        <v>0.92</v>
      </c>
      <c r="O16" s="32">
        <v>275</v>
      </c>
      <c r="P16" s="36">
        <v>0.94</v>
      </c>
      <c r="Q16" s="32">
        <v>233</v>
      </c>
      <c r="R16" s="36">
        <v>0.94</v>
      </c>
      <c r="S16" s="32">
        <v>222</v>
      </c>
      <c r="T16" s="36">
        <v>0.9</v>
      </c>
      <c r="U16" s="32">
        <v>354</v>
      </c>
      <c r="V16" s="36">
        <v>0.94</v>
      </c>
      <c r="W16" s="32">
        <v>256</v>
      </c>
      <c r="X16" s="36">
        <v>0.9</v>
      </c>
      <c r="Y16" s="32"/>
      <c r="Z16" s="36"/>
      <c r="AA16" s="7">
        <f>Y16+W16+U16+S16+Q16+O16+M16+K16+I16+G16+E16+C16</f>
        <v>2758</v>
      </c>
      <c r="AB16" s="36">
        <v>0.91</v>
      </c>
      <c r="AC16" s="58">
        <f>AA16/AA20*100</f>
        <v>91.324503311258269</v>
      </c>
    </row>
    <row r="17" spans="2:29" x14ac:dyDescent="0.35">
      <c r="B17" s="21" t="s">
        <v>13</v>
      </c>
      <c r="C17" s="33">
        <v>5</v>
      </c>
      <c r="D17" s="37">
        <v>0.02</v>
      </c>
      <c r="E17" s="33">
        <v>7</v>
      </c>
      <c r="F17" s="37">
        <v>0.02</v>
      </c>
      <c r="G17" s="33">
        <v>7</v>
      </c>
      <c r="H17" s="37">
        <v>0.03</v>
      </c>
      <c r="I17" s="33">
        <v>3</v>
      </c>
      <c r="J17" s="37">
        <v>0.01</v>
      </c>
      <c r="K17" s="33">
        <v>3</v>
      </c>
      <c r="L17" s="37">
        <v>0.01</v>
      </c>
      <c r="M17" s="33">
        <v>4</v>
      </c>
      <c r="N17" s="37">
        <v>0.02</v>
      </c>
      <c r="O17" s="33">
        <v>3</v>
      </c>
      <c r="P17" s="37">
        <v>0.01</v>
      </c>
      <c r="Q17" s="33">
        <v>5</v>
      </c>
      <c r="R17" s="37">
        <v>0.02</v>
      </c>
      <c r="S17" s="33">
        <v>7</v>
      </c>
      <c r="T17" s="37">
        <v>0.03</v>
      </c>
      <c r="U17" s="33">
        <v>5</v>
      </c>
      <c r="V17" s="37">
        <v>0.01</v>
      </c>
      <c r="W17" s="33">
        <v>5</v>
      </c>
      <c r="X17" s="37">
        <v>0.02</v>
      </c>
      <c r="Y17" s="33"/>
      <c r="Z17" s="37"/>
      <c r="AA17" s="11">
        <f>Y17+W17+U17+S17+Q17+O17+M17+K17+I17+G17+E17+C17</f>
        <v>54</v>
      </c>
      <c r="AB17" s="37">
        <v>0.02</v>
      </c>
      <c r="AC17" s="58">
        <f>AA17/AA20*100</f>
        <v>1.7880794701986755</v>
      </c>
    </row>
    <row r="18" spans="2:29" x14ac:dyDescent="0.35">
      <c r="B18" s="23" t="s">
        <v>14</v>
      </c>
      <c r="C18" s="34">
        <v>22</v>
      </c>
      <c r="D18" s="38">
        <v>0.08</v>
      </c>
      <c r="E18" s="34">
        <v>19</v>
      </c>
      <c r="F18" s="38">
        <v>0.06</v>
      </c>
      <c r="G18" s="34">
        <v>13</v>
      </c>
      <c r="H18" s="38">
        <v>0.05</v>
      </c>
      <c r="I18" s="34">
        <v>20</v>
      </c>
      <c r="J18" s="38">
        <v>7.0000000000000007E-2</v>
      </c>
      <c r="K18" s="34">
        <v>18</v>
      </c>
      <c r="L18" s="38">
        <v>0.08</v>
      </c>
      <c r="M18" s="34">
        <v>13</v>
      </c>
      <c r="N18" s="38">
        <v>0.06</v>
      </c>
      <c r="O18" s="34">
        <v>12</v>
      </c>
      <c r="P18" s="38">
        <v>0.04</v>
      </c>
      <c r="Q18" s="34">
        <v>8</v>
      </c>
      <c r="R18" s="38">
        <v>0.03</v>
      </c>
      <c r="S18" s="34">
        <v>14</v>
      </c>
      <c r="T18" s="38">
        <v>0.06</v>
      </c>
      <c r="U18" s="34">
        <v>14</v>
      </c>
      <c r="V18" s="38">
        <v>0.04</v>
      </c>
      <c r="W18" s="34">
        <v>21</v>
      </c>
      <c r="X18" s="38">
        <v>7.0000000000000007E-2</v>
      </c>
      <c r="Y18" s="34"/>
      <c r="Z18" s="38"/>
      <c r="AA18" s="9">
        <f>Y18+W18+U18+S18+Q18+O18+M18+K18+I18+G18+E18+C18</f>
        <v>174</v>
      </c>
      <c r="AB18" s="38">
        <v>0.06</v>
      </c>
      <c r="AC18" s="58">
        <f>AA18/AA20*100</f>
        <v>5.7615894039735096</v>
      </c>
    </row>
    <row r="19" spans="2:29" x14ac:dyDescent="0.35">
      <c r="B19" s="24" t="s">
        <v>15</v>
      </c>
      <c r="C19" s="35">
        <v>2</v>
      </c>
      <c r="D19" s="39">
        <v>0.01</v>
      </c>
      <c r="E19" s="35">
        <v>5</v>
      </c>
      <c r="F19" s="39">
        <v>0.02</v>
      </c>
      <c r="G19" s="35">
        <v>6</v>
      </c>
      <c r="H19" s="39">
        <v>0.02</v>
      </c>
      <c r="I19" s="35">
        <v>5</v>
      </c>
      <c r="J19" s="39">
        <v>0.02</v>
      </c>
      <c r="K19" s="35">
        <v>3</v>
      </c>
      <c r="L19" s="39">
        <v>0.01</v>
      </c>
      <c r="M19" s="35">
        <v>0</v>
      </c>
      <c r="N19" s="39">
        <v>0</v>
      </c>
      <c r="O19" s="35">
        <v>3</v>
      </c>
      <c r="P19" s="39">
        <v>0.01</v>
      </c>
      <c r="Q19" s="35">
        <v>2</v>
      </c>
      <c r="R19" s="39">
        <v>0.01</v>
      </c>
      <c r="S19" s="35">
        <v>3</v>
      </c>
      <c r="T19" s="39">
        <v>0.01</v>
      </c>
      <c r="U19" s="35">
        <v>3</v>
      </c>
      <c r="V19" s="39">
        <v>0.01</v>
      </c>
      <c r="W19" s="35">
        <v>2</v>
      </c>
      <c r="X19" s="39">
        <v>0.01</v>
      </c>
      <c r="Y19" s="35"/>
      <c r="Z19" s="39"/>
      <c r="AA19" s="12">
        <f>Y19+W19+U19+S19+Q19+O19+M19+K19+I19+G19+E19+C19</f>
        <v>34</v>
      </c>
      <c r="AB19" s="39">
        <v>0.01</v>
      </c>
      <c r="AC19" s="58">
        <f>AA19/AA20*100</f>
        <v>1.1258278145695364</v>
      </c>
    </row>
    <row r="20" spans="2:29" x14ac:dyDescent="0.35">
      <c r="B20" s="25" t="s">
        <v>1</v>
      </c>
      <c r="C20" s="6">
        <f>SUM(C16:C19)</f>
        <v>270</v>
      </c>
      <c r="D20" s="6"/>
      <c r="E20" s="6">
        <f t="shared" ref="E20:M20" si="20">SUM(E16:E19)</f>
        <v>300</v>
      </c>
      <c r="F20" s="6"/>
      <c r="G20" s="6">
        <f t="shared" si="20"/>
        <v>254</v>
      </c>
      <c r="H20" s="6"/>
      <c r="I20" s="6">
        <f t="shared" si="20"/>
        <v>302</v>
      </c>
      <c r="J20" s="6"/>
      <c r="K20" s="6">
        <f t="shared" si="20"/>
        <v>232</v>
      </c>
      <c r="L20" s="6"/>
      <c r="M20" s="6">
        <f t="shared" si="20"/>
        <v>215</v>
      </c>
      <c r="N20" s="6"/>
      <c r="O20" s="6">
        <f t="shared" ref="O20" si="21">SUM(O16:O19)</f>
        <v>293</v>
      </c>
      <c r="P20" s="6"/>
      <c r="Q20" s="6">
        <f t="shared" ref="Q20" si="22">SUM(Q16:Q19)</f>
        <v>248</v>
      </c>
      <c r="R20" s="6"/>
      <c r="S20" s="6">
        <f t="shared" ref="S20" si="23">SUM(S16:S19)</f>
        <v>246</v>
      </c>
      <c r="T20" s="6"/>
      <c r="U20" s="6">
        <f t="shared" ref="U20" si="24">SUM(U16:U19)</f>
        <v>376</v>
      </c>
      <c r="V20" s="6"/>
      <c r="W20" s="6">
        <f t="shared" ref="W20" si="25">SUM(W16:W19)</f>
        <v>284</v>
      </c>
      <c r="X20" s="6"/>
      <c r="Y20" s="6">
        <f t="shared" ref="Y20" si="26">SUM(Y16:Y19)</f>
        <v>0</v>
      </c>
      <c r="Z20" s="6"/>
      <c r="AA20" s="6">
        <f t="shared" ref="AA20" si="27">SUM(AA16:AA19)</f>
        <v>3020</v>
      </c>
      <c r="AB20" s="6"/>
      <c r="AC20" s="58"/>
    </row>
  </sheetData>
  <mergeCells count="31">
    <mergeCell ref="I3:J3"/>
    <mergeCell ref="A1:E1"/>
    <mergeCell ref="B3:B4"/>
    <mergeCell ref="C3:D3"/>
    <mergeCell ref="E3:F3"/>
    <mergeCell ref="G3:H3"/>
    <mergeCell ref="W3:X3"/>
    <mergeCell ref="Y3:Z3"/>
    <mergeCell ref="AA3:AA4"/>
    <mergeCell ref="AB3:AB4"/>
    <mergeCell ref="B14:B15"/>
    <mergeCell ref="C14:D14"/>
    <mergeCell ref="E14:F14"/>
    <mergeCell ref="G14:H14"/>
    <mergeCell ref="I14:J14"/>
    <mergeCell ref="K14:L14"/>
    <mergeCell ref="K3:L3"/>
    <mergeCell ref="M3:N3"/>
    <mergeCell ref="O3:P3"/>
    <mergeCell ref="Q3:R3"/>
    <mergeCell ref="S3:T3"/>
    <mergeCell ref="U3:V3"/>
    <mergeCell ref="Y14:Z14"/>
    <mergeCell ref="AA14:AA15"/>
    <mergeCell ref="AB14:AB15"/>
    <mergeCell ref="M14:N14"/>
    <mergeCell ref="O14:P14"/>
    <mergeCell ref="Q14:R14"/>
    <mergeCell ref="S14:T14"/>
    <mergeCell ref="U14:V14"/>
    <mergeCell ref="W14:X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All Years</vt:lpstr>
      <vt:lpstr>Graphs</vt:lpstr>
      <vt:lpstr>2023-24</vt:lpstr>
      <vt:lpstr>2024-25</vt:lpstr>
      <vt:lpstr>2025-26</vt:lpstr>
    </vt:vector>
  </TitlesOfParts>
  <Company>SWFT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Hargreaves Sarah (5PM) AVONSIDE MEDICAL CENTRE</dc:creator>
  <cp:lastModifiedBy>Hargreaves Sarah (5PM) AVONSIDE MEDICAL CENTRE</cp:lastModifiedBy>
  <dcterms:created xsi:type="dcterms:W3CDTF">2026-02-04T09:58:45Z</dcterms:created>
  <dcterms:modified xsi:type="dcterms:W3CDTF">2026-03-09T11:22:35Z</dcterms:modified>
</cp:coreProperties>
</file>